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40" windowWidth="15480" windowHeight="7740" activeTab="0"/>
  </bookViews>
  <sheets>
    <sheet name="Hoja1" sheetId="1" r:id="rId1"/>
    <sheet name="Hoja2" sheetId="2" r:id="rId2"/>
    <sheet name="Hoja3" sheetId="3" r:id="rId3"/>
    <sheet name="Hoja4" sheetId="4" r:id="rId4"/>
  </sheets>
  <definedNames>
    <definedName name="Z_001358B9_2918_4B13_968D_0537FFE78289_.wvu.FilterData" localSheetId="0" hidden="1">'Hoja1'!$A$7:$V$48</definedName>
    <definedName name="Z_02631DCD_2FBE_45C3_B9C8_E4E6C75B79FF_.wvu.FilterData" localSheetId="0" hidden="1">'Hoja1'!$A$7:$V$48</definedName>
    <definedName name="Z_07C76F54_ABFB_4E10_9B5F_35D3A35359ED_.wvu.FilterData" localSheetId="0" hidden="1">'Hoja1'!$A$7:$V$48</definedName>
    <definedName name="Z_0D31F655_5733_48AE_BE57_1767ABBE4C2A_.wvu.FilterData" localSheetId="0" hidden="1">'Hoja1'!$A$7:$V$48</definedName>
    <definedName name="Z_11A45860_46FE_474C_A002_6DEDD317338C_.wvu.FilterData" localSheetId="0" hidden="1">'Hoja1'!$A$7:$V$48</definedName>
    <definedName name="Z_20EDDE69_BD8D_4F4D_ABAD_A7135ABECD3D_.wvu.FilterData" localSheetId="0" hidden="1">'Hoja1'!$A$7:$V$48</definedName>
    <definedName name="Z_210856A3_9B79_4A1D_84D8_B66CA2C99A5C_.wvu.FilterData" localSheetId="0" hidden="1">'Hoja1'!$A$7:$V$48</definedName>
    <definedName name="Z_24B67CE1_0682_43DF_BB56_CC863B301C13_.wvu.FilterData" localSheetId="0" hidden="1">'Hoja1'!$A$7:$V$48</definedName>
    <definedName name="Z_29F476CF_6413_4DCA_A298_829BC5E280C2_.wvu.FilterData" localSheetId="0" hidden="1">'Hoja1'!$A$7:$V$48</definedName>
    <definedName name="Z_2D809659_7630_491B_AFFF_2C1DBC4A78D8_.wvu.FilterData" localSheetId="0" hidden="1">'Hoja1'!$A$7:$V$48</definedName>
    <definedName name="Z_2FF26ADE_C482_42FB_B1B1_D87A743A30C5_.wvu.FilterData" localSheetId="0" hidden="1">'Hoja1'!$A$7:$V$48</definedName>
    <definedName name="Z_31A8B823_FD1B_433C_861F_20D043304B1A_.wvu.FilterData" localSheetId="0" hidden="1">'Hoja1'!$A$7:$V$48</definedName>
    <definedName name="Z_31D8BE22_4F30_4C77_999F_94536DF277F5_.wvu.FilterData" localSheetId="0" hidden="1">'Hoja1'!$A$7:$V$48</definedName>
    <definedName name="Z_3C11BC83_139A_4458_A9EF_D7623D96C67A_.wvu.FilterData" localSheetId="0" hidden="1">'Hoja1'!$A$7:$V$48</definedName>
    <definedName name="Z_3CA84B38_6CAA_4417_AA5E_5B5857E00E78_.wvu.FilterData" localSheetId="0" hidden="1">'Hoja1'!$A$7:$V$48</definedName>
    <definedName name="Z_3CAAF006_D795_47AF_B6AE_E89B7EC8A2F9_.wvu.FilterData" localSheetId="0" hidden="1">'Hoja1'!$A$7:$V$48</definedName>
    <definedName name="Z_4033D138_F02E_4E5E_97C0_11475E1293CB_.wvu.FilterData" localSheetId="0" hidden="1">'Hoja1'!$A$7:$V$48</definedName>
    <definedName name="Z_41916DDB_80A5_4B0F_B0EC_33FCACC135E6_.wvu.FilterData" localSheetId="0" hidden="1">'Hoja1'!$A$7:$V$48</definedName>
    <definedName name="Z_49509633_582F_4F71_9DCF_239ECA54FE05_.wvu.FilterData" localSheetId="0" hidden="1">'Hoja1'!$A$7:$V$48</definedName>
    <definedName name="Z_4AB7EBE9_5153_421C_9BE7_BA04F397BB75_.wvu.FilterData" localSheetId="0" hidden="1">'Hoja1'!$A$7:$V$48</definedName>
    <definedName name="Z_5493A6E0_1D32_4504_8DAB_36DC08159FFD_.wvu.FilterData" localSheetId="0" hidden="1">'Hoja1'!$A$7:$V$48</definedName>
    <definedName name="Z_57AB817A_0636_4892_8568_75BBE91A992B_.wvu.FilterData" localSheetId="0" hidden="1">'Hoja1'!$A$7:$V$48</definedName>
    <definedName name="Z_67A086B3_9616_4573_AEEB_64D2E0870C4C_.wvu.FilterData" localSheetId="0" hidden="1">'Hoja1'!$A$7:$V$48</definedName>
    <definedName name="Z_688D25CD_98A9_47AE_B353_1B3956D95486_.wvu.FilterData" localSheetId="0" hidden="1">'Hoja1'!$A$7:$V$48</definedName>
    <definedName name="Z_7165841C_8D13_4236_82C9_FEDA3871F571_.wvu.FilterData" localSheetId="0" hidden="1">'Hoja1'!$A$7:$V$48</definedName>
    <definedName name="Z_7C68E384_21BF_4863_BCB0_A14B212BE09B_.wvu.FilterData" localSheetId="0" hidden="1">'Hoja1'!$A$7:$V$48</definedName>
    <definedName name="Z_7F9FE5E2_4887_4B54_995A_F31A8FA0C7B8_.wvu.FilterData" localSheetId="0" hidden="1">'Hoja1'!$A$7:$V$48</definedName>
    <definedName name="Z_815607D4_EF82_4438_8BFC_3A3317071FA0_.wvu.FilterData" localSheetId="0" hidden="1">'Hoja1'!$A$7:$V$48</definedName>
    <definedName name="Z_83E34B7C_6DC6_40CD_B1D8_43347BDAB13F_.wvu.FilterData" localSheetId="0" hidden="1">'Hoja1'!$A$7:$V$48</definedName>
    <definedName name="Z_8621D34A_B532_4BFA_AC76_DACAB94EC184_.wvu.FilterData" localSheetId="0" hidden="1">'Hoja1'!$A$7:$V$48</definedName>
    <definedName name="Z_8FA34525_8549_4A16_8D0D_3325D4647030_.wvu.FilterData" localSheetId="0" hidden="1">'Hoja1'!$A$7:$V$48</definedName>
    <definedName name="Z_8FEC3912_7EEA_46E5_B6A3_740081B2C21E_.wvu.FilterData" localSheetId="0" hidden="1">'Hoja1'!$A$7:$V$48</definedName>
    <definedName name="Z_92453F9F_A6D7_4F47_B2DC_75E9EE7494D2_.wvu.FilterData" localSheetId="0" hidden="1">'Hoja1'!$A$7:$V$48</definedName>
    <definedName name="Z_A350A8BA_5DE2_419C_ADD5_E6760259349F_.wvu.FilterData" localSheetId="0" hidden="1">'Hoja1'!$A$7:$V$48</definedName>
    <definedName name="Z_A518835E_ACAD_4CEE_A086_2C93B855E70D_.wvu.FilterData" localSheetId="0" hidden="1">'Hoja1'!$A$7:$V$48</definedName>
    <definedName name="Z_A587C552_A03B_4AC8_9EE4_E883E190A8AC_.wvu.FilterData" localSheetId="0" hidden="1">'Hoja1'!$A$7:$V$48</definedName>
    <definedName name="Z_ABCC65F4_21BC_4412_9FEC_E30BBDC6D04D_.wvu.FilterData" localSheetId="0" hidden="1">'Hoja1'!$A$7:$V$48</definedName>
    <definedName name="Z_B081BC37_6EEB_45A8_8E96_DE3A4EF8F818_.wvu.FilterData" localSheetId="0" hidden="1">'Hoja1'!$A$7:$V$48</definedName>
    <definedName name="Z_B4597CA2_6894_4CDF_AE3D_58134BCE08FB_.wvu.FilterData" localSheetId="0" hidden="1">'Hoja1'!$A$7:$V$48</definedName>
    <definedName name="Z_BFF791EF_C68F_41CE_9A86_62EC5FC9FB1F_.wvu.FilterData" localSheetId="0" hidden="1">'Hoja1'!$A$7:$V$48</definedName>
    <definedName name="Z_C12DA014_78A9_4415_9D9C_53BE4A668920_.wvu.FilterData" localSheetId="0" hidden="1">'Hoja1'!$A$7:$V$48</definedName>
    <definedName name="Z_C3C3203B_8290_4555_B649_E16E48E9C7CC_.wvu.FilterData" localSheetId="0" hidden="1">'Hoja1'!$A$7:$V$48</definedName>
    <definedName name="Z_C5787558_4554_4DC0_9D61_0139A77F001E_.wvu.FilterData" localSheetId="0" hidden="1">'Hoja1'!$A$7:$V$48</definedName>
    <definedName name="Z_CD33B25B_FC76_41DB_8BCB_6B1694E1D8EA_.wvu.FilterData" localSheetId="0" hidden="1">'Hoja1'!$A$7:$V$48</definedName>
    <definedName name="Z_D19034E0_6191_47B4_8706_1EADE234D5F7_.wvu.FilterData" localSheetId="0" hidden="1">'Hoja1'!$A$7:$V$48</definedName>
    <definedName name="Z_DF7F5A00_B3F1_4E4C_A73E_B13297204159_.wvu.FilterData" localSheetId="0" hidden="1">'Hoja1'!$A$7:$V$48</definedName>
    <definedName name="Z_E403ADC6_5C50_4CE5_953A_870B5C5DEB77_.wvu.FilterData" localSheetId="0" hidden="1">'Hoja1'!$A$7:$V$48</definedName>
    <definedName name="Z_E410FEAA_082E_4377_8290_34A759FB76C1_.wvu.FilterData" localSheetId="0" hidden="1">'Hoja1'!$A$7:$V$48</definedName>
    <definedName name="Z_EBD9B625_6052_4723_A4B5_EFA2568220EE_.wvu.FilterData" localSheetId="0" hidden="1">'Hoja1'!$A$7:$V$48</definedName>
    <definedName name="Z_EC56DAAF_D14F_467C_BE3C_62357AEE1FE8_.wvu.FilterData" localSheetId="0" hidden="1">'Hoja1'!$A$7:$V$48</definedName>
    <definedName name="Z_EC9B266E_7DEC_4E52_BEAD_0305FC8A4EAF_.wvu.FilterData" localSheetId="0" hidden="1">'Hoja1'!$A$7:$V$48</definedName>
    <definedName name="Z_F0EE1A38_D715_415D_9E0E_5C367CFF63E3_.wvu.FilterData" localSheetId="0" hidden="1">'Hoja1'!$A$7:$V$48</definedName>
    <definedName name="Z_F17381D4_D4EE_468A_8543_67F38D5DE3DF_.wvu.FilterData" localSheetId="0" hidden="1">'Hoja1'!$A$7:$V$48</definedName>
    <definedName name="Z_F2BD79D2_07C2_4E2F_8418_1289C4C296C2_.wvu.FilterData" localSheetId="0" hidden="1">'Hoja1'!$A$7:$V$48</definedName>
    <definedName name="Z_F38ECB42_3AEC_491C_9A6A_17888CF4D669_.wvu.FilterData" localSheetId="0" hidden="1">'Hoja1'!$A$7:$V$48</definedName>
    <definedName name="Z_F8F5EB6E_7E45_4AA7_9EC0_298AFD441E51_.wvu.FilterData" localSheetId="0" hidden="1">'Hoja1'!$A$7:$V$48</definedName>
    <definedName name="Z_F9FA097E_2941_445B_9686_7EDBBACB70BC_.wvu.FilterData" localSheetId="0" hidden="1">'Hoja1'!$A$7:$V$48</definedName>
    <definedName name="Z_FB244C91_ABC6_4B59_BA8A_F9C97ECE66ED_.wvu.FilterData" localSheetId="0" hidden="1">'Hoja1'!$A$7:$V$48</definedName>
    <definedName name="Z_FEFBE915_F10D_449E_B7B8_B5D391648E94_.wvu.FilterData" localSheetId="0" hidden="1">'Hoja1'!$A$7:$V$48</definedName>
  </definedNames>
  <calcPr fullCalcOnLoad="1"/>
</workbook>
</file>

<file path=xl/sharedStrings.xml><?xml version="1.0" encoding="utf-8"?>
<sst xmlns="http://schemas.openxmlformats.org/spreadsheetml/2006/main" count="741" uniqueCount="345">
  <si>
    <t>PLAN ESTRATÉGICO</t>
  </si>
  <si>
    <t>DATOS DEL INDICADOR</t>
  </si>
  <si>
    <t>RANGOS DE CALIFICACIÓN</t>
  </si>
  <si>
    <t>RESULTADO Y ANALISIS</t>
  </si>
  <si>
    <t>Nº</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</si>
  <si>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</si>
  <si>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</si>
  <si>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</si>
  <si>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</si>
  <si>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</si>
  <si>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</si>
  <si>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</si>
  <si>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</si>
  <si>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</si>
  <si>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</si>
  <si>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</si>
  <si>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</si>
  <si>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</si>
  <si>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</si>
  <si>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 META (Resultado /meta *100) </t>
  </si>
  <si>
    <t xml:space="preserve">RANGO EN QUE SE UBICA EL RESULTADO </t>
  </si>
  <si>
    <t>ANALISIS DEL INDICADOR</t>
  </si>
  <si>
    <t xml:space="preserve">OBJETIVO ESTRATEGICO </t>
  </si>
  <si>
    <t xml:space="preserve"> ESTRATÉGIA</t>
  </si>
  <si>
    <t>PROCESO</t>
  </si>
  <si>
    <t>MATRIZ AGREGADA DE INDICADORES  ESTRATEGICOS</t>
  </si>
  <si>
    <t>PAGINA 1 DE 1</t>
  </si>
  <si>
    <t>CODIGO:  PEMYMOPSFO03</t>
  </si>
  <si>
    <t>&lt;50%</t>
  </si>
  <si>
    <t>&gt;=50% y  ; &lt;70</t>
  </si>
  <si>
    <t>&gt;=70%  y &lt;95%</t>
  </si>
  <si>
    <t>&gt;=95% y &lt;=100%</t>
  </si>
  <si>
    <t>SER MODELO DE GESTIÓN PÚBLICA EN EL SECTOR SOCIAL</t>
  </si>
  <si>
    <t>DIRECCIONAMIENTO ESTRATÉGICO</t>
  </si>
  <si>
    <t>EFICACIA</t>
  </si>
  <si>
    <t>Porcentual</t>
  </si>
  <si>
    <t>Semestral</t>
  </si>
  <si>
    <t>Diseñar, Desarrollar y Mantener el Sistema de Gestión de Calidad y MECI</t>
  </si>
  <si>
    <t>EDES03</t>
  </si>
  <si>
    <t>Anual</t>
  </si>
  <si>
    <t xml:space="preserve">FORTALECER LOS MECANISMOS DE COMUNICACIÓN ORGANIZACIONAL E INFORMATIVA PARA PROYECTAR LOS RESULTADOS DE LA GESTIÓN DE LA ENTIDAD </t>
  </si>
  <si>
    <t>Fortalecer el proceso de comunicación del Fondo Pasivo Social de FCN, a través de los componentes de comunicación organizacional e informativa para mejorar la interacción interna y externa de la Entidad  y favorecer el logro de sus objetivos institucionales.</t>
  </si>
  <si>
    <t>EFECTIVIDAD</t>
  </si>
  <si>
    <t>EDES01</t>
  </si>
  <si>
    <t>(No.de encuestas con calificación satisfactoria / No. total de  encuestas aplicadas)*100</t>
  </si>
  <si>
    <t>ATENCIÓN AL USUARIO</t>
  </si>
  <si>
    <t>EAAU01</t>
  </si>
  <si>
    <t>trimestral</t>
  </si>
  <si>
    <t>95%</t>
  </si>
  <si>
    <t>Dar respuesta oportuna  a las solicitudes, quejas y reclamos  de nuestros usuarios.</t>
  </si>
  <si>
    <t>EAAU02</t>
  </si>
  <si>
    <t>100%</t>
  </si>
  <si>
    <t>GARANTIZAR Y OPTIMIZAR LA PRESTACIÓN DEL SERVICIO DE SALUD A TODOS LOS CLIENTES A TRAVÉS DE LA EFECTIVA ADMINISTRACIÓN DE LOS MISMOS</t>
  </si>
  <si>
    <t>Brindar a nuestros usuarios calidad, eficiencia y oportunidad en la prestación de los Servicios de Salud</t>
  </si>
  <si>
    <t>GESTIÓN DE SERVICIOS DE SALUD</t>
  </si>
  <si>
    <t>EFICIENCIA</t>
  </si>
  <si>
    <t>EGSS01</t>
  </si>
  <si>
    <t>Porcentaje</t>
  </si>
  <si>
    <t>GARANTIZAR DE FORMA OPORTUNA EL RECONOCIMIENTO Y PAGO DE PRESTACIONES ECONÓMICAS DE ACUERDO CON EL MARCO LEGAL</t>
  </si>
  <si>
    <t>Brindar a nuestros usuarios servicios con eficiencia, eficacia y oportunidad para el reconocimiento de prestaciones sociales</t>
  </si>
  <si>
    <t>GESTIÓN DE PRESTACIONES ECONÓMICAS</t>
  </si>
  <si>
    <t>EGPE01</t>
  </si>
  <si>
    <t>Generar las nóminas de Pensionados aplicando el 100% de las novedades con oportunidad, eficiencia y eficacia</t>
  </si>
  <si>
    <t>EGPE02</t>
  </si>
  <si>
    <t>FORTALECER LA  ADMINISTRACIÓN DE LOS BIENES DE LA ENTIDAD Y LA ÓPTIMA GESTIÓN DE LOS RECURSOS</t>
  </si>
  <si>
    <t>5.3</t>
  </si>
  <si>
    <t>Administrar adecuadamente los Bienes Muebles e Inmuebles recibidos en transferencia de los extintos FCN</t>
  </si>
  <si>
    <t>GESTIÓN DE BIENES TRANSFERIDOS</t>
  </si>
  <si>
    <t xml:space="preserve">EFICACIA
</t>
  </si>
  <si>
    <t>EGBT01</t>
  </si>
  <si>
    <t>COMERCIALIZACION DE BIENES  TRANSFERIDOS</t>
  </si>
  <si>
    <t>porcentual</t>
  </si>
  <si>
    <t>anual</t>
  </si>
  <si>
    <t>Diseñar, Desarrollar y Mantener los planes de gestión humana, en procura de fortalecer la administración del talento humano del FPS</t>
  </si>
  <si>
    <t>GESTIÓN DE SERVICIOS ADMINISTRATIVOS</t>
  </si>
  <si>
    <t>EGSA01</t>
  </si>
  <si>
    <t>ATENCIÓN A SOLICITUDES DE MEJORAMIENTO DE AMBIENTE DE TRABAJO</t>
  </si>
  <si>
    <t>(Número de mantenimientos ejecutados  / Número de mantenimientos programados)*100</t>
  </si>
  <si>
    <t>FORTALECIMIENTO A LA ADECUADA ADMINISTRACIÓN DE LOS BIENES DE LA ENTIDAD Y LA OPTIMA GESTION DE LOS RECURSOS</t>
  </si>
  <si>
    <t xml:space="preserve">Diseñar e implementar planes de mantenimiento preventivo y correctivo a los bienes de la Entidad </t>
  </si>
  <si>
    <t>EGSA02</t>
  </si>
  <si>
    <t>MANTENIMIENTO PREVENTIVO</t>
  </si>
  <si>
    <t>(Número de  mantenimientos  del plan  de mantenimiento ejecutados/ Nro. de mantenimientos programados en el plan de mantenimiento)*100</t>
  </si>
  <si>
    <t>FORTALECIMIENTO A LA ADECUADA ADMINISTRACION DE LOS BIENES DE LA ENTIDAD Y LA OPTIMA GESTION DE LOS RECURSOS</t>
  </si>
  <si>
    <t>Adelantar tareas de soporte para el desarrollo de las funciones de la Entidad y para la protección de sus bienes</t>
  </si>
  <si>
    <t>Optimizar los recursos presupuestales, para satisfacer oportunamente las necesidades de funcionamiento.</t>
  </si>
  <si>
    <t>GESTION DE COMPRAS Y CONTRATACION</t>
  </si>
  <si>
    <t>Desarrollar  el proceso de contratación garantizando el cumplimiento de las fases respectivas y la satisfacción de  las necesidades de la Entidad.</t>
  </si>
  <si>
    <t>EGCC02</t>
  </si>
  <si>
    <t>semestral</t>
  </si>
  <si>
    <t>GESTIÓN DE COMPRAS Y CONTRATACIÓN</t>
  </si>
  <si>
    <t>EGCC03</t>
  </si>
  <si>
    <t>TRANSPARENCIA  EN LA CONTRATACION</t>
  </si>
  <si>
    <t>Número total de actuaciones de los procesos de contratación publicadas en la Web * 100 / Número de actuaciones de los procesos de contratación que requieren publicación a través de la Web</t>
  </si>
  <si>
    <t>EGSA03</t>
  </si>
  <si>
    <t xml:space="preserve">    PROTECCION DE BIENES MUEBLES</t>
  </si>
  <si>
    <t>(Nro de bienes muebles asegurados/Total de bienes muebles)*100</t>
  </si>
  <si>
    <t>GESTIÓN DE TALENTO HUMANO</t>
  </si>
  <si>
    <t>EGTH 01</t>
  </si>
  <si>
    <t>CUMPLIMIENTO PLAN DE CAPACITACIÓN</t>
  </si>
  <si>
    <t>EGTH 02</t>
  </si>
  <si>
    <t>PLANEACIÓN, EJECUCIÓN Y EVALUACIÓN DEL PLAN DE BIENESTAR SOCIAL</t>
  </si>
  <si>
    <t>(No. de planes  e informes de bienestar social realizados / No de planes  e informes  de bienestar social programados ) *100</t>
  </si>
  <si>
    <t>Brindar a nuestros funcionarios un ambiente de trabajo seguro y los medios necesarios para proteger y conservar la salud.</t>
  </si>
  <si>
    <t>EGTH 03</t>
  </si>
  <si>
    <t>PLANEACIÓN, EJECUCIÓN Y EVALUACIÓN DEL PLAN DE SALUD OCUPACIONAL</t>
  </si>
  <si>
    <t xml:space="preserve"> No. de planes e informes de salud ocupacional realizados / No. de Planes  e informes de salud ocupacional programados)*100</t>
  </si>
  <si>
    <t>5.1</t>
  </si>
  <si>
    <t>Fortalecer la reorganización financiera.</t>
  </si>
  <si>
    <t>GESTIÓN DE RECURSOS FINANCIEROS</t>
  </si>
  <si>
    <t>EGRF01</t>
  </si>
  <si>
    <t>EGRF02</t>
  </si>
  <si>
    <t>5.2</t>
  </si>
  <si>
    <t>Optimizar los recursos presupuestales, para satisfacer oportunamente las necesidades de funcionamiento</t>
  </si>
  <si>
    <t>EGRF03</t>
  </si>
  <si>
    <t>EGRF04</t>
  </si>
  <si>
    <t>Ejercitar o impugnar las acciones judiciales y administrativas necesarias para la defensa y protección de los intereses de la nación y del Fondo mismo</t>
  </si>
  <si>
    <t>GESTIÓN DE COBRO</t>
  </si>
  <si>
    <t>EGCB01</t>
  </si>
  <si>
    <t>EGCB02</t>
  </si>
  <si>
    <t>ASISTENCIA JURÍDICA</t>
  </si>
  <si>
    <t>Referencia</t>
  </si>
  <si>
    <t>MANTENER UN SISTEMA DE INFORMACIÓN EN LÍNEA CONFIABLE PARA TODOS LOS USUARIOS DEL FPS. QUE PERMITA UNA RETROALIMENTACIÓN CONSTANTE CON NUESTROS USUARIOS</t>
  </si>
  <si>
    <t>4.3</t>
  </si>
  <si>
    <t>Fortalecer el Sistema de Gestión Documental</t>
  </si>
  <si>
    <t>GESTIÓN DOCUMENTAL</t>
  </si>
  <si>
    <t>EFICIACIA</t>
  </si>
  <si>
    <t>EGDO01</t>
  </si>
  <si>
    <t>EGDO02</t>
  </si>
  <si>
    <t>EGDO03</t>
  </si>
  <si>
    <t>PORCENTAJE ARCHIVO DIGITALIZADO</t>
  </si>
  <si>
    <t>4.2</t>
  </si>
  <si>
    <t xml:space="preserve">Actualizar y sostener la plataforma tecnológica y los sistemas de información conforme a los requerimientos de la entidad   </t>
  </si>
  <si>
    <t>EGTS02</t>
  </si>
  <si>
    <t>Número de solicitudes de servicios de soporte técnico atendidas * 100 / Número de solicitudes de soporte técnico recibidas</t>
  </si>
  <si>
    <t>MEDICIÓN Y MEJORA</t>
  </si>
  <si>
    <t>EMYM01</t>
  </si>
  <si>
    <t>EMYM02</t>
  </si>
  <si>
    <t>EMYM03</t>
  </si>
  <si>
    <t>EMYM04</t>
  </si>
  <si>
    <t>EMYM05</t>
  </si>
  <si>
    <t>DESEMPEÑO DEL SISTEMA INTEGRAL DE GESTIÓN</t>
  </si>
  <si>
    <t>(Promedio de los resultados  de los indicadores  estratégicos  /  100)*100</t>
  </si>
  <si>
    <t>Fortalecimiento de estrategias y mecanismos desarrollados con el fin de una mejora continua en la  gestión institucional</t>
  </si>
  <si>
    <t>SEGUIMIENTO Y EVALUACIÓN INDEPENDIENTE</t>
  </si>
  <si>
    <t xml:space="preserve">CUMPLIMIENTO PROCESO  DE COMPENSACION  </t>
  </si>
  <si>
    <t xml:space="preserve">CUMPLIMIENTO PROGRAMA DE AUDITORIAS MEDICAS </t>
  </si>
  <si>
    <t>(Nº de auditorias médicas realizadas / No. de auditorias médicas programadas )*100</t>
  </si>
  <si>
    <t>ESEI01</t>
  </si>
  <si>
    <t>NIVEL DE RAZONABILIDAD DE ACTIVOS</t>
  </si>
  <si>
    <t>NIVEL DE RAZONABILIDAD DE  PASIVOS</t>
  </si>
  <si>
    <t>EJECUCION  PRESUPUESTAL DE GASTOS DE FUNCIONAMIENTO</t>
  </si>
  <si>
    <t>(Valor  total de compromisos / Aforo Vigente)*100</t>
  </si>
  <si>
    <t>EJECUCION  PRESUPUESTO DE INGRESOS</t>
  </si>
  <si>
    <t>(Valor  total del recaudo efectivos / Aforo Vigente)*100</t>
  </si>
  <si>
    <t>GESTIÓN COTIZACIONES RECUADADAS</t>
  </si>
  <si>
    <t>(Valor total del recaudo  ejecutado durante el periodo / Valor total recaudo de cotizaciones  para el periodo )*100</t>
  </si>
  <si>
    <t xml:space="preserve">FORTALECER  LA ADECUADA ADMINISTRACION DE LOS BIENES DE LA ENTIDAD  Y LA OPTIMA GESTION DE LOS RECURSOS </t>
  </si>
  <si>
    <t xml:space="preserve"> No. de capacitacionesdel plan   gestionadas en el periodo  / No. de eventos de capacitación programados para  el periodo*100</t>
  </si>
  <si>
    <t>Número de bienes comercializados/número de bienes a comercializar)</t>
  </si>
  <si>
    <t>(Total  de activos sin salvedades  en el informe de la CGR /valor de ACTIVOS del balance de la vigencia auditada)*100</t>
  </si>
  <si>
    <t>(Cuantía tatal de pasivos sion salvedades  /valor de PASIVOS del balance de la vigencia auditada)*100</t>
  </si>
  <si>
    <t>(No. de contratos liquidados bilateral  o  unilateralmente/Total de contratos celebrados)*100</t>
  </si>
  <si>
    <t>EGSS02</t>
  </si>
  <si>
    <t>(No. de  declaraciones de giro y compensación procesos de Giro y Compensación  presentados / No. de  procesos de Giro y compensación  establecidos)*100</t>
  </si>
  <si>
    <t>EFICIENCIA EN EL REPORTE DE INFORMES INSTITUCIONALES</t>
  </si>
  <si>
    <t>(No de informes presentados oportunamente / No de informes presentados   a entes de control  *100</t>
  </si>
  <si>
    <t>DIVULGACIÓN AUDIENCIA PÚBLICA DE RENDICIÓN DE CUENTAS</t>
  </si>
  <si>
    <t>EDES04</t>
  </si>
  <si>
    <t>GESTION DE COBRO PERSUASIVO</t>
  </si>
  <si>
    <t>6.1</t>
  </si>
  <si>
    <t>VERSION 3.0</t>
  </si>
  <si>
    <t>FECHA DE ACTUALIZACIÓN:  24 DE JUNIO DE 2010</t>
  </si>
  <si>
    <t>SISTEMA INTEGRAL DE GESTIÓN ( MECI - CALIDAD)</t>
  </si>
  <si>
    <t>SUMINISTRO DE SOPORTE TÉCNICO</t>
  </si>
  <si>
    <t>EFICIENCIA EN EL TRÁMITE DE PRESTACIONES ECONÓMICAS  - FERROCARRILES</t>
  </si>
  <si>
    <t>(No de prestaciones económicas reconocidas en términos de oportunidad / No. total de solicitudes de prestaciones económicas recibidas)*100.</t>
  </si>
  <si>
    <t>APLICACIÓN DE NOVEDADES DE NÓMINA - FERROCARRILES</t>
  </si>
  <si>
    <t>(Nº total de novedades aplicadas en la nómina / No. de solicitudes de novedades de nómina presentadas) *100.</t>
  </si>
  <si>
    <t xml:space="preserve">SEGUIMIENTO ACCIONES JUDICIALES </t>
  </si>
  <si>
    <t>(No. de procesos con seguimiento de interventoria  / Nro total de procesos  judiciales asignados a abogados externos)*100</t>
  </si>
  <si>
    <t>OPORTUNIDAD EN LA GESTIÓN DE COBRO COACTIVO</t>
  </si>
  <si>
    <t>(No. de procesos gestionados en términos de oportunidad / No. total de procesos activos de cobro coactivo)*100</t>
  </si>
  <si>
    <t>EAJU02</t>
  </si>
  <si>
    <t xml:space="preserve"> </t>
  </si>
  <si>
    <t>LIQUIDACIÓN DE CONTRATOS</t>
  </si>
  <si>
    <t>PORCENTAJE DE CUMPLIMIENTO DEL PLAN ESTRATÉGICO</t>
  </si>
  <si>
    <t>INDICE DE PERCEPCIÓN DE AUDIENCIA PÚBLICA DE RENDICIÓN DE CUENTAS</t>
  </si>
  <si>
    <t>EDES02</t>
  </si>
  <si>
    <t>(No de informes  públicados en la página WEB / No. de audiencias públicas realizadas)*100</t>
  </si>
  <si>
    <t>REVISIÓN DEL SISTEMA INTEGRAL DE GESTIÓN</t>
  </si>
  <si>
    <t>Garantizar el seguimiento a los planes institucionales para el mejoramiento continuo de la entidad</t>
  </si>
  <si>
    <t>(Sumatoria del  % de avance de las metas del plan estratégico / Nro  de metas  establecidas en el plan)*100</t>
  </si>
  <si>
    <t>(Nro de Revisiones por la Dirección realizadas/ Nro. de revisiones por la Dirección programadas para el periodo)*100</t>
  </si>
  <si>
    <t>MODIFICACIONES AL PLAN DE COMPRAS</t>
  </si>
  <si>
    <t>No. de modificaciones al plan de compras  realizadas en el periodo</t>
  </si>
  <si>
    <t>No. de modificaciones</t>
  </si>
  <si>
    <t>máximo 8 modificaciones</t>
  </si>
  <si>
    <t>&lt;=4</t>
  </si>
  <si>
    <t>&gt;=5 y &lt;=  7</t>
  </si>
  <si>
    <t>8 &gt;=  y  &lt;=10</t>
  </si>
  <si>
    <t>&gt;=11</t>
  </si>
  <si>
    <t>OPORTUNIDAD EN LA TRANSFERENCIA PRIMARIA DE DOCUMENTOS</t>
  </si>
  <si>
    <t>No. de transferencias primarias realizadas oportunamente / No. de transferencias primarias programadas para el periodo  * 100</t>
  </si>
  <si>
    <t>SEGUIMIENTO A LA ADMINISTRACIÓN DE ARCHIVOS DE GESTIÓN</t>
  </si>
  <si>
    <t>Número de unidades documentales digitalizadas / Número de unidades documentales programadas para el periodo*100</t>
  </si>
  <si>
    <t>70%</t>
  </si>
  <si>
    <t>Dias</t>
  </si>
  <si>
    <t>EAAU03</t>
  </si>
  <si>
    <t>&gt;=50% y  ; &lt;71</t>
  </si>
  <si>
    <t>EAAU04</t>
  </si>
  <si>
    <t>OPORTUNIDAD EN LA ATENCIÓN DE TRAMITES</t>
  </si>
  <si>
    <t>PORCENTAJE DE CARTERA VENCIDA</t>
  </si>
  <si>
    <t>Valor de la cartera vencida  / Valor total de la cartera de la entidad *100</t>
  </si>
  <si>
    <t>Realizar el cobro oportuno de los derechos económicos a favor de la entidad</t>
  </si>
  <si>
    <t>Número de deudores morosos con trámite de cobro persuasivo  / Número total de deudores morosos de la entidad *100</t>
  </si>
  <si>
    <t>ÍNDICE DE SATISFACCIÓN DEL  USUARIO POST - TRAMITE</t>
  </si>
  <si>
    <t>Número de  encuestas aplicadas con calificación satisfactorio / Nro. Total de encuestas aplicadas a los usuarios) * 100</t>
  </si>
  <si>
    <t>ÍNDICE DE SATISFACCIÓN DEL  ATENCIÓN PRESENCIAL</t>
  </si>
  <si>
    <t>Número de solicitudes atendidas en términos  de oportunidad /  Número total de solicitudes  radicadas durante el periodo evaluado.* 100</t>
  </si>
  <si>
    <t>OPORTUNIDAD EN LA ATENCIÓN DE QUEJAS Y RECLAMOS</t>
  </si>
  <si>
    <t>Sumatoria del tiempo de atención de las peticiones, quejas y reclamos / Número total de peticiones, quejas y reclamos radicados en el periodo.</t>
  </si>
  <si>
    <t>EFICACIA DE LAS ACCIONES CORRECTIVAS</t>
  </si>
  <si>
    <t>(Número de acciones correctivas eficaces / No. de acciones correctivas cumplidas)*100</t>
  </si>
  <si>
    <t>EFICACIA DE LAS ACCIONES PREVENTIVAS</t>
  </si>
  <si>
    <t>(Número de acciones preventivas eficaces / No. de acciones preventivas  cumplidas)*100</t>
  </si>
  <si>
    <t>PORCENTAJE DE CUMPLIMIENTO DEL PLAN DE MEJORAMIENTO</t>
  </si>
  <si>
    <t>NIVEL DE CUMPLIMIENTO DEL PLAN  DE MANEJO DE RIESGOS</t>
  </si>
  <si>
    <t>Sumatoria del % de avance en la ejecución de las acciones preventivas / No  total de acciones preventivas vencidas.</t>
  </si>
  <si>
    <t>(No. de dependencias   que administran adecuadamente su archivos de gestión / No. total de dependencias)*100</t>
  </si>
  <si>
    <t>41 INDICADORES</t>
  </si>
  <si>
    <t>N/A</t>
  </si>
  <si>
    <t>GESTIÓN DE TIC´S</t>
  </si>
  <si>
    <t>REPORTE INDICADORES ESTRATEGICOS SEGUNDO SEMESTRE 2012</t>
  </si>
  <si>
    <t xml:space="preserve">DURANTE EL PERIODO OBJETO DE REPORTE SE EVIDENCIO QUE FUERON ADELANTADAS OPORTUNAMENTE TODAS LAS ACTUACIONES PARA EL AVANCE EN LOS PROCESOS DE COBRO COACTIVO </t>
  </si>
  <si>
    <t>Durante el II semestre se publicaron en la página  WEB 21 invitaciones públicas, 13 selecciones abreviadas, 1 licitación Pública que se totalizan para el objeto de reporte</t>
  </si>
  <si>
    <t>Para determinar el indice de percepción de la Audiencia Pública de Rendición de Cuentas, se aplicaron un total de 35 encuestas de las cuales 35 fueron calificadas como satisfactorias. El índice de cumplimiento del indicador fue del 100%.</t>
  </si>
  <si>
    <t>El cumplimiento de Plan estratégico para el año 2012 fue del 100%, cumpliendo a cabalidad todas las metas propuetas en el año.</t>
  </si>
  <si>
    <t>Al momento del presente reporte la CGR no ha efectuado auditoria de los Estados financieros del año 2011 y 2012</t>
  </si>
  <si>
    <t xml:space="preserve">se llevo a cabo la revision por la direccion el dia 20 nov -2012 correspondiente al periodod enero 1- junio 30, mediante acta No 007 la revision por la direccion correspondiente al segundo semestre se realizara mas tardar los primeros dias del mes de febrero del 2013. </t>
  </si>
  <si>
    <t>Durante el II semestre de 2012, GTH gestionó los 36 eventos de capacitacion programados, para un cumplimiento del 100% del Plan de Capacitacion.</t>
  </si>
  <si>
    <t>El nivel de eficacia en la Planeación, Ejecución y Evaluación del Plan de Bienestar fue del 100% por cuanto se ejecutaron los cuatro productos planeados: 1) Se ejecutaron las 9 Actividades del Plan de Bienestar programadas: Aeróbicos IS,  Celebración Cumpleaños de los Funcionarios que cumplieron durante el IS,  Aeróbicos IIS, Torneo de Bolos, Celebración de Amor y Amistad, Celebración de Navidad para los Niños, Celebración Cumpleaños de los Funcionarios que cumplieron durante el IIS, Actividad de Integración de Fin de Año para los Funcionarios de la Entidad y Premiación de los Incentivos 2011-2012. Adicionalmente, el día 31 de octubre, se llevó a cabo la Celebración del Día de los Niños en el Fondo de Pasivo Social, evento al que asistieron 40 niños.
2) Se elaboraron los  Informes de grado de avance Plan de Bienestar II, III y IV T-2012 
3) Mediante Resolución No. 5120 del 13 de noviembre, se hizo la proclamación del mejor empleado de la entidad, de los mejores empleados por nivel jerárquico y del mejor empleado de libre nombramiento y remoción, y se reconocieron los incentivos 2011-2012 y mediante Resolución No. 5119 del 13 de Noviembre se hizo el reconocimiento público a los empleados que alcanzaron el nivel sobresaliente en la EDL del periodo 2011-2012.
En acto público del día 29 de noviembre y con la participación de todos los funcionarios de la Entidad, el Director General hizo el reconocimiento público a los mejores funcionarios 2011-2012 y de acuerdo con lo establecido en el Plan de Incentivos (resolución No. 2113 del 29 de junio de 2012, se llevó a cabo la escogencia del incentivo de la preferencia de los funcionarios y mediante invitación mínima cuantía No.   031. se llevó a cabo la adquisición de dichos Bonos.
4) Se elaboró Propuesta Plan Bienestar 2013</t>
  </si>
  <si>
    <t>Este indicador corresponde al total recaudado durante este periodo con relacion al pago a contratistas para la prestacion de servicios medicos y campañas de promocion efecutado durante el segundo semestre de 2013 , la diferencia corresponde al recaudo de Diciembre que se compensa en el primer proceso del mes de Enero del 2013. Dicha informacion es tomada del Formato 3,1 de compensacion;  pagos a contratatistas; conciliaciones del recaudo, mes a mes. La diferencia del 12% corresponde al recaudo de Diciembre que se compensa en el primer proceso del mes de Enero del 2013.</t>
  </si>
  <si>
    <t>En el segundo semestre correspondiente al año 2012 se cumplio a cabalidad con  los mantenimientos  correctivos programados para este periodo, donde se deja evidencia documentada en los formato de control de mantenimientos de bienes muebles e inmuebles y el formato de mantenimiento y seguimiento.</t>
  </si>
  <si>
    <t>Se programaron para el segundo semestre 7 mantenimientos preventivos de los cuales se llevaron a cabo 6 de estos a los siguientes bienes muebles enunciados a continuacion: Planta electrica,  Equipos de sistemas, Extintores,  Vehiculos, Sistemas electricos y Redes de voz  y datos</t>
  </si>
  <si>
    <t>se evidencio la eficacia de las acciones preventivas documentadas frente al riesgo de incumplimiento del procedimiento transferencia documentales al archivo central, la cual se cumplio durante el tercer trimestre de la vigencia del 2012.</t>
  </si>
  <si>
    <t>se evidencio la eficacia de 18 acciones correctivas de las 18 acciones cumplidas durante el tercer trimestre de la vigencia 2012.</t>
  </si>
  <si>
    <t>Sumatoria del % de avance en la ejecución de las metas del plan /No  total de metas vencidas</t>
  </si>
  <si>
    <t>Se llevo a cabo  en el segunto periodo del año 2012 según selección abreviada 015 de 2012, el seguro de bienes del estado de la siguiente manera:  357 elementos de corriente debil, 134 elementos correspondiente a bienes muebles y 4 vehiculos de propiedad de la entidad, para un total de 495 bienes muebles.</t>
  </si>
  <si>
    <t>Durante el II semestre de 2012 se realizaron 1121 visitas de auditoria de servicios de salud de 1075 programadas para un cumplimiento del 104% de la meta establecida. El mayor número de visitas de auditoria realizadas se debe a la necesidad de desplazarse a los puntos de atención de servicios de salud en forma dicional a lo establecido para garantizar la adecuada prestación de los mismos</t>
  </si>
  <si>
    <t>se evidencio que el avance de la ejecucion de las acciones preventivas durante el primer semestre del 2012 no fue el mejor debido a factores como tiempo y falta de compromiso de parte de los funcionarios encargados de llevar a cabo esta actividad, de igual forma si las acciones preventivas son ineficases nos tomaremos la tarea de replantearlas y de definir acciones mas puntuales y fuertes para subsanar las no conformidades potenciales que se presentan en los diferentes procesos.</t>
  </si>
  <si>
    <t>Durante el II semestre del 2012 se presentaron oportunamente 17 procesos de giro y compensación según lo establecido en eldecreto 2280 de 2004,</t>
  </si>
  <si>
    <r>
      <t>Valor de la cartera vencida conformada por (inmuebles:  $1,663,351,951,  cuotas partes: $1,570,737,223 y deudores al SGSSS: $ 368,087,800  frente al Valor total de la cartera de la entidad  conformada por (inmuebles  $1,667,088,151,  cuotas partes: $ 8,991,117,365 y deudores al SGSSS: $3,545,933,885</t>
    </r>
    <r>
      <rPr>
        <sz val="10.8"/>
        <color indexed="10"/>
        <rFont val="Arial Narrow"/>
        <family val="2"/>
      </rPr>
      <t>.</t>
    </r>
  </si>
  <si>
    <r>
      <t xml:space="preserve">Número de deudores morosos con trámite de cobro persuasivo (conformada por: inmuebles:38,  cuotas partes: 38 y deudores al SGSSS: 124, frente a los deudores morosos de la entidad conformada por inmuebles: 42, cuotas partes: 78 y deudores al SGSSS: 730.  </t>
    </r>
    <r>
      <rPr>
        <sz val="10.8"/>
        <color indexed="10"/>
        <rFont val="Arial Narrow"/>
        <family val="2"/>
      </rPr>
      <t xml:space="preserve"> </t>
    </r>
    <r>
      <rPr>
        <sz val="10.8"/>
        <rFont val="Arial Narrow"/>
        <family val="2"/>
      </rPr>
      <t xml:space="preserve">                                                                                                                                                                                                                                                                                    </t>
    </r>
  </si>
  <si>
    <t>Se dio soporte a todos los funcionarios de la entidad que solicitaron asistencia tecnica, la videncia se encuentra en la carpeta 120.62.01  control de servicios informaticos</t>
  </si>
  <si>
    <t xml:space="preserve"> La Eficacia en la Planeación, Ejecución y Evaluación del Plan de Salud Ocupacional fue del 100%; por cuanto se obtuvieron los siguientes resultados:
1) Se elaboraron los  Informes de grado de avance del Plan Salud Ocupacional correspondientes al II y IIItrimestre de 2012; los culaes fueron  presentados para análisis en Comité de Desarrollo Administrativo.
 2) El Informe final del plan de Salud Ocupacional corresponde al del IV trimestre, el cual fue elaborado en el mes de diciembre de 2012 y se elaboró la propuesta del Plan para el año 2013.</t>
  </si>
  <si>
    <t>Durante el II semestre de 2012,  se pudo evidenciar  que se registraron en las nóminas de pensionados que se tramitan, un total de 5,381 novedades por diferentes conceptos, 5,352 de FCN, 26 de San Juan de Dios y 3 de Prosocial, del total de novedades recibidas.</t>
  </si>
  <si>
    <t>Durante el II semestre de 2012 se realizo la publicación del documento final (memorias) de la realización de la audiencia pública de rendición de cuentas a la cuidadania gestion 2011. Evidencia que se puede cotejar en la página WEB de la entidad.</t>
  </si>
  <si>
    <t>La Oficina Asesora Jurídica informa que la Contratación  se encuentra en la etapa de liquidación de contratos así. Contratos suscritos 2010 total 157 y se  liquidaron 92, contratos suscritos en 2011 total  113  y se liquidaron 63, vale aclarar que  a la fecha de conformidad con el art 11 de la Ley 1150 de 2007, nos encontramos en término legal  para efectuar la liquidación de los mismos. Además la mayoría de los contratos se encuentra en  término de ejecución</t>
  </si>
  <si>
    <t>Se Comprometio el 99% del Presupuesto aprobado para la vigencia fiscal 2012</t>
  </si>
  <si>
    <t>Hubo mas recaudo en efectivo que el aforo Vigente, especialmente en el rubro "Otros Ingresos Corrientes"</t>
  </si>
  <si>
    <t xml:space="preserve">26 Días o más </t>
  </si>
  <si>
    <t>Entre 21 y 25 días</t>
  </si>
  <si>
    <t xml:space="preserve">Entre 16 y 20 días </t>
  </si>
  <si>
    <t>Menor o igual a 15 días</t>
  </si>
  <si>
    <t>No se han entregado los recursos para la digitalización del archivo, con la ejecucipon del contratao de remodelación del archivo central se adecuaran las instalaciones para la digitalización de las unidades documentales contenidas en este archivo.</t>
  </si>
  <si>
    <t xml:space="preserve">Se realizaron todas las trasferencias programadas durante el semestre a excepción de las dependencias Prestaciones Económicas, Subdirección de prestaciones Sociales, y Gestión de Talento Humano. </t>
  </si>
  <si>
    <t>Durante el II semestre de 2012,  se tramitaron un total de 3,959 solicitudes de 4,000 que se recibieron por diferentes conceptos prestacionales. Las solicitudes que quedaron pendientes de tramitar, obedecen a que se esperaba gestión  o trámites de otras areas para decidir de fondo, o a la espera del cumplimiento de términos para resolver.  evidencias segun base de datos consolidado gestion de prestaciones economicas I y II semestre de 2012.</t>
  </si>
  <si>
    <t>Se realizaron  seguimeintos a las distitas personas encargadas de los archivos de gestión del FPS FCN. El 10 de agosto GIT de Contabilidad, 18 de Septiembre Secretaria General, 26 de Septiembre GIT GTH, 12 de octubre GIT tesoreria, 17 de Octubre Subdirección de Presataciones sociales, 30 de Octubre Grupo Interno de Trabajo Afiliaciones Compensaciones, 14 de Noviembre GIT de control Interno, 27 de Noviembre Oficina Juridica</t>
  </si>
  <si>
    <t>Durante el periodo evaluado  se realizaron un total de 14 modificacioners al plan de compras.</t>
  </si>
  <si>
    <t>El Grupo de Trabajo Control Interno durante el año 2012 presento oportunamente 33 informes a entes externos asi:  Durante el primer semestre fueron presentados 21 informes y en el segundo semestre se presentaron 12 informes.</t>
  </si>
  <si>
    <t>Se eviedencia al dar respuesta oportuna  a las solicitudes, quejas y reclamos  de nuestros usuarios no esta siendo oportuno .</t>
  </si>
  <si>
    <t>Durante el periodo se evidencio que atencion prestada ante FPS  a los usuarios fue satisfactoria.</t>
  </si>
  <si>
    <t>Durante el periodo se sigue enviedenciando que a los trámites solicitados no se les da  respuesta oportuna</t>
  </si>
  <si>
    <t>el promedio de dias de respuesta de las quejas presentadas en el I semestre es de 2,6 dias.</t>
  </si>
  <si>
    <t>Se elaboro  del Listado de Bienes  muebles, Susceptibles de ser comercializados y se gestionó la comercialización de los mismos con la selección abreviada No. 010 de 2012 contrato 093 de 2012 se comercializo 358 items, contrato 095 de 2012 se vendió 395 items y contrato 092 de 2012 se comercializo 56 elementos.</t>
  </si>
  <si>
    <t>El porcentaje de cumplimiento del plan  de mejoramiento  concorte a diciembre 31 de 2012 se ubicó en el  63%. Como resultado  del avance del as 120 acciones vencidas.</t>
  </si>
  <si>
    <t>direc</t>
  </si>
  <si>
    <t>salud</t>
  </si>
  <si>
    <t>atención</t>
  </si>
  <si>
    <t>prestaciones</t>
  </si>
  <si>
    <t>bienes</t>
  </si>
  <si>
    <t>SERVICIOS ADM</t>
  </si>
  <si>
    <t>COMPRAS</t>
  </si>
  <si>
    <t>TALENTO HUMANO</t>
  </si>
  <si>
    <t>FINANCIERA</t>
  </si>
  <si>
    <t>COBRO</t>
  </si>
  <si>
    <t>JURIDICA</t>
  </si>
  <si>
    <t>FALTA INDICADOR SEGUIMIENTO ACCIONES JUDICIALES</t>
  </si>
  <si>
    <t>DOCUMENTl</t>
  </si>
  <si>
    <t>tics</t>
  </si>
  <si>
    <t>mym</t>
  </si>
  <si>
    <t>control</t>
  </si>
  <si>
    <t>Director de programas  de extensión</t>
  </si>
  <si>
    <t>Vicerrector Academicó</t>
  </si>
  <si>
    <t xml:space="preserve">Vicerrector de programas de e ducación </t>
  </si>
  <si>
    <t>Director de Programas de extensión</t>
  </si>
  <si>
    <t>EAJU01</t>
  </si>
  <si>
    <t>Durante el II semestre de la  vigencia 2012 se realizo el seguimiento a los procesos administrativos civiles y penales registrado en la base datos de los procesos Judiciales los cuales son presentados por los diferentes Abogados externos que atiende la defensa judicial de la entidad. en total se realizó seguimiento de interventoria a 606 contratos durante el periodo evaluado.</t>
  </si>
  <si>
    <t>El dersempeño del Sistema Integral de Gestión (MECI -CALIDAD) se ubicó en  85% de cumplimiento como producto del promedio  obtenido del resultaado de 38 indicadores estratégicos reportados durante el segundo semestre de 2012.</t>
  </si>
  <si>
    <t>SEGUIMIENTO DEL INDICADOR</t>
  </si>
  <si>
    <t>AUDITOR</t>
  </si>
  <si>
    <t>Durante el segundo semestre  2012 el proceso cumplio con los productos programados asi:  se realizo el evento Audiencia de Rendicion de Cuentas a la ciudadania Gestión 2011 desarrollada el pasado 25 de julio de 2012 y se presento el informe final  dentro del cual se encuentra la elaboración y publicación de la Evaluación final (Memorias) de la Audiencia Pública de Rendición de Cuentas a la Ciudadanía Gestión 2011, página Web de la Entidad .</t>
  </si>
  <si>
    <t>LINA A.MORALES</t>
  </si>
  <si>
    <t>Se evidencia la elaboracion del acta 007 correspondiente a la Revisión por la Dirección I semestre de 2012.</t>
  </si>
  <si>
    <t>JAKELINNE CRUZ</t>
  </si>
  <si>
    <t>Se evidencia que se presentaron 17 declaraciones de giro y compensacion elaboradas a terminos según decreto        2280 /2004 .</t>
  </si>
  <si>
    <t>Se evidencia que en el  II Semestre de 2012 se programaron 1075 auditorias  medicas las cuales se ejecutaron al 100%.  Adicionalmente se realizaron 46 Visitas de auditorias debido a la necesidad de desplazarse a los puntos de atencion de servicios de salud.</t>
  </si>
  <si>
    <t>De acuerdo a lo evidenciado en  base de datos suministrada por el Subdirector de Prestaciones y en los informes presentados a éste por los funcionarios encargados de surtir los diferentes trámites a las solicitudes dentro del proceso, se evidenció el cumplimiento de la meta programada dentro de los términos de ley. Se realizó muestreo y se analizaron en ORFEOlos siguientes trámites: 20122200296212,  20122200318342, 20122200241402, 20122200201942</t>
  </si>
  <si>
    <t>JOSE LUIS YANCES</t>
  </si>
  <si>
    <t>Se evidencio el cumplimiento al 100% del programa de capacitacion programado para el segundo semestre de 2012.  evidencias en la serie docuemental  2107101</t>
  </si>
  <si>
    <t>Se evidencio cumplimiento de los productos programados durante el segundo semestre asi:                                                                                                   1) Actividades del Plan de Bienestar Ejecutadas: se ejecutaron 9 actividades programadas.
2)Elaboracion Informes de grado de avance Plan de Bienestar II, III y IV T-2012 
3) Actos administrativo 5120 del 13 de noviembre de 2012 para la premiación  de incentivos y entrega de éstos
4) Propuesta Plan Bienestar 2013</t>
  </si>
  <si>
    <t>Se evidencia cumplimiento de los productos programados para el segundo semestre asi:  1) Se elaboraron los  Informes de grado de avance del Plan Salud Ocupacional correspondientes al II y IIItrimestre de 2012; los culaes fueron  presentados para análisis en Comité de Desarrollo Administrativo.
 2) El Informe final del plan de Salud Ocupacional corresponde al del IV trimestre, el cual fue elaborado en el mes de diciembre de 2012 y se elaboró la propuesta del Plan para el año 2013.</t>
  </si>
  <si>
    <t>Se pudo evidenciar que para determinar el indice de percepción de la Audiencia Pública de Rendición de Cuentas, se aplicaron un total de 35 encuestas de las cuales 35 fueron calificadas como satisfactorias.</t>
  </si>
  <si>
    <t>CATALINA ARIAS</t>
  </si>
  <si>
    <t>Se evidenciaron en la carpeta  1105309 Informes de Gestion , los 33 informes con las fechas de presentacion  oportuna,  a los  diferentes  entes de control,</t>
  </si>
  <si>
    <t>El cumplimiento del plan estategico para el año 2012 fue del 99% con la formulación de 7 metas programadas para la vigencia.</t>
  </si>
  <si>
    <t xml:space="preserve">Durante el segundo semestre de 2012 la Oficina de Atencion al Usuario realizó 154 encuestas de satisfacción post tramite de las cuales 84 fueron de calificación satisfactoria, las 70 restantes no obtuvieron dicha calificación debido a la demora injustificada en los terminos de oportunidad de los reconocimientos por parte de prestaciones economicas. </t>
  </si>
  <si>
    <t>Durante el segundo semestre de 2012 la Oficina de Atencion al Usuario realizó 2989 encuestas de satisfacción presencial a los usuarios de las cuales se obtuvo una calificación del 100%</t>
  </si>
  <si>
    <t>Durante el segundo semestre de 2012 se recibieron 1812 solicitudes de tramites de los cuales se les dio respuesta oportuna a 729; la diferencia obedece a el retraso que viene presentando la oficina de Prestaciones sociales.</t>
  </si>
  <si>
    <t>Analizados los siguientes procesos: 2003-0288 JUZGADO 01 LABORAL DEL CIRCUITO DE SANTA MARTA, 2007-507 y 2009-185 JUZGADO 04 LABORAL DEL CIRCUITO DE SANTA MARTA, 2008-830 JUZGADO 20 LABORAL DEL CIRCUITO DE BOGOTA, 2010-486  JUZGADO 22 LABORAL DEL CIRCUITO DE BOGOTA, 2009-696 JUZGADO 19 LABORAL DEL CIRCUITO DE BOGOTA, 2009-529 JUZGADO 20 LABORAL DEL CIRCUITO DE BOGOTA, 2012-291 JUZGADO 02 LABORAL DEL CIRCUITO DE MEDELLIN, 2011-1320 JUZGADO 16 LABORAL DE DESCONGESTION DE MEDELLIN, 2007-722 JUZGADO 09 LABORAL DEL CIRCUITO DE MEDELLIN, se evidenció el cumplimiento del seguimiento de interventoría a dichos procesos.</t>
  </si>
  <si>
    <t>Se analizaron los siguientes expedientes: 2009/041 en el cual se profirió Auto 042/2012 terminando el proceso por pago; 2009/013 en el cual se profirió Auto 108/2012 terminando el proceso por pago; 2009/016 se procedió a embargar y medida cautelar está vigente; 2010/078 en el cual se profirió Auto 107 de 21/11/2012 terminando el proceso; 2010/064 se celebró acuerdo de pago el cual fue realizado por EMCALI; 2012/019 en el cual se profirió Auto 013 de 27/02/2013 liquidando el crédito; 2012/020 se profirió Auto 012 de 2013 resolvió excepciones y se encuentra en términos para interponer recursos.</t>
  </si>
  <si>
    <t>Fortalecer el proceso de comunicación del Fondo Pasivo Social de FCN,  a través de los componentes de comunicación organizacional e informativa para mejorar la interacción interna y externa de la Entidad y favorecer el logro de sus objetivos institucionales</t>
  </si>
  <si>
    <t>Durante el segundo semestre de 2012 se elaboro el Listado de Bienes  muebles, Susceptibles de ser comercializados y se gestionó la comercialización de los mismos con la selección abreviada No. 010 de 2012 contrato 093 de 2012 se comercializo 358 items, contrato 095 de 2012 se vendió 395 items y contrato 092 de 2012 se comercializo 56 elementos.</t>
  </si>
  <si>
    <t>Durante el segundo semestre de 2012 se realizaron 14 modificaciones al plan de Compras, la ultima modificacion se encuentra publicada en la intranet y se le solicito a la oficina de TICS el favor de no borrar las modificaciones anteriores.</t>
  </si>
  <si>
    <t>Durante el segundo semestre de 2012 la Oficina Asesora Juridica realizo la liquidacion de 142 contratos pendientes de liquidar de los años 2010 y 2011.</t>
  </si>
  <si>
    <t>Durante el II semestre se publicaron en la página  WEB 21 invitaciones públicas, 13 selecciones abreviadas, 1 licitación Pública.</t>
  </si>
  <si>
    <t>Durante el segundo semestre se pudo evidenciar la realizacion de 878 soportes tecnicos según planillas de control de servicios informaticos.</t>
  </si>
  <si>
    <t>Se evidencio la eficacia de 18 acciones correctivas de las 18 acciones cumplidas durante el tercer trimestre de la vigencia 2012; pendiente la revision del cuarto trimestre de 2012</t>
  </si>
  <si>
    <t>El desempeño del Sistema Integral de Gestión (MECI -CALIDAD) se ubicó en  85% de cumplimiento como producto del promedio  obtenido del resultaado de 38 indicadores estratégicos reportados durante el segundo semestre de 2012.  evidencias en la base de datos del funcionario de medicion y mejora.</t>
  </si>
  <si>
    <t>se evidencio que el avance de la ejecucion de las acciones preventivas durante el primer semestre del 2012 no fue el mejor debido a factores como tiempo y falta de compromiso de parte de los funcionarios encargados de llevar a cabo esta actividad, de igual forma si las acciones preventivas son ineficases nos tomaremos la tarea de replantearlas y de definir acciones mas puntuales y fuertes para subsanar las no conformidades potenciales que se presentan en los diferentes procesos.  para el segundo semestre se tenia una matriz del PMR con 34 actividades las cuales se esperan mitigar en el primer semestre de 2013.</t>
  </si>
  <si>
    <t>Durante el segunto semestre del año 2012, según selección abreviada 015 de 2012, el seguro de bienes del estado de la siguiente manera:  357 elementos de corriente debil, 134 elementos correspondiente a bienes muebles y 4 vehiculos de propiedad de la entidad, para un total de 495 bienes muebles.</t>
  </si>
  <si>
    <r>
      <t xml:space="preserve">Durante el II semestre de 2012,  se pudo evidenciar  que se registraron en las nóminas de pensionados que se tramitan, un total de 5.381 novedades por diferentes conceptos, 5.352 de FCN, 26 de San Juan de Dios y 3 de Prosocial, del total de novedades recibidas. </t>
    </r>
    <r>
      <rPr>
        <b/>
        <sz val="11"/>
        <rFont val="Bookman Old Style"/>
        <family val="1"/>
      </rPr>
      <t xml:space="preserve"> </t>
    </r>
  </si>
  <si>
    <t>Durante el segundo semestre de 2012 se pudo evidenciar que el proceso realizo 340 mantenimientos de bienes muebles e inmuebles según se pudo evidenciar en las planillas correspondientes.</t>
  </si>
  <si>
    <t>JAIME ESCOBAR</t>
  </si>
  <si>
    <t>Se evidencio que en la ejecución presupuestal con corte a 31 de diciembre de 2012.  el  98%  corresponde al valor ejecutado por la Entifdad</t>
  </si>
  <si>
    <t>Se evidencio en el Informe de Ingresos de Recursos Propios con corte a 31 de diciembre de 2012 que el recaudo no aforado equivale al valor de $2,664,008,676 el cual corresponde  a un 2% del presupuesto aprobado.</t>
  </si>
  <si>
    <t>Realizada esta verificación se constató que los datos relacionados no corresponde a la realidad, por lo tanto el porcentaje tampoco, el numerador es 39,446,003,037 y el denominador es 46,716,380,423 dando como resultado el 84%</t>
  </si>
  <si>
    <t>Durante el segundo semestre de 2012 no se lograron recibir las transferencias documentales de los procesos: Prestaciones Economicas, Subdirección de prestaciones Sociales y Gestión de Talento Humano.</t>
  </si>
  <si>
    <t>Durante el segundo semestre no se dio cumplimiento a la digitalización debido a que no se cuentan con los recursos.</t>
  </si>
  <si>
    <t>Durante el segundo semestre de 2012 se dio cumplimiento al cronograma establecido para el seguimiento a los archivos de Gestión.</t>
  </si>
  <si>
    <t>Durante el segundo semestre de 2012 se realizaron 6 mantenimientos asi: Planta electrica,  Equipos de sistemas, Extintores,  Vehiculos, Sistemas electricos y Redes de voz  y datos</t>
  </si>
  <si>
    <t>El promedio de dias de respuestas para las PQR durante el segundo semestre de 2012 fue de 4 dias.</t>
  </si>
  <si>
    <t>Una vez realizada la verificiación a la cartera vencida por diferentes conceptos, se evidencia un avance importante, pero no lo suficiente, debido a  que dicha cuenta debe encontrase en un nivel satisfactorio al 100%</t>
  </si>
  <si>
    <t>En la Verificación realizada, se denota el poco avance realizado en los cobros de Deudores Morosos al SGSS, donde el avance alcanza tan solo el 5,9%, adicionalmente la base de datos no ha sido depurada, para así determinar el total de morosos real</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</si>
</sst>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hh:mm:ss\ AM/PM"/>
  </numFmts>
  <fonts count="65">
    <font>
      <sz val="11"/>
      <color theme="1"/>
      <name val="Calibri"/>
      <family val="2"/>
    </font>
    <font>
      <sz val="11"/>
      <color indexed="8"/>
      <name val="Calibri"/>
      <family val="2"/>
    </font>
    <font>
      <sz val="10"/>
      <name val="Arial"/>
      <family val="2"/>
    </font>
    <font>
      <sz val="9"/>
      <name val="Arial Narrow"/>
      <family val="2"/>
    </font>
    <font>
      <sz val="10"/>
      <name val="Arial Narrow"/>
      <family val="2"/>
    </font>
    <font>
      <b/>
      <sz val="10"/>
      <name val="Arial Narrow"/>
      <family val="2"/>
    </font>
    <font>
      <sz val="12"/>
      <name val="Arial Narrow"/>
      <family val="2"/>
    </font>
    <font>
      <b/>
      <sz val="12"/>
      <name val="Arial Narrow"/>
      <family val="2"/>
    </font>
    <font>
      <b/>
      <sz val="8"/>
      <name val="Arial Narrow"/>
      <family val="2"/>
    </font>
    <font>
      <b/>
      <sz val="8"/>
      <color indexed="9"/>
      <name val="Arial Narrow"/>
      <family val="2"/>
    </font>
    <font>
      <sz val="8"/>
      <name val="Arial Narrow"/>
      <family val="2"/>
    </font>
    <font>
      <sz val="11"/>
      <name val="Arial Narrow"/>
      <family val="2"/>
    </font>
    <font>
      <sz val="12"/>
      <color indexed="8"/>
      <name val="Arial Narrow"/>
      <family val="2"/>
    </font>
    <font>
      <sz val="11"/>
      <color indexed="8"/>
      <name val="Arial Narrow"/>
      <family val="2"/>
    </font>
    <font>
      <sz val="10"/>
      <color indexed="8"/>
      <name val="Arial Narrow"/>
      <family val="2"/>
    </font>
    <font>
      <b/>
      <sz val="10"/>
      <color indexed="8"/>
      <name val="Arial Narrow"/>
      <family val="2"/>
    </font>
    <font>
      <b/>
      <sz val="11"/>
      <color indexed="8"/>
      <name val="Calibri"/>
      <family val="2"/>
    </font>
    <font>
      <sz val="9"/>
      <color indexed="8"/>
      <name val="Calibri"/>
      <family val="2"/>
    </font>
    <font>
      <sz val="8"/>
      <name val="Calibri"/>
      <family val="2"/>
    </font>
    <font>
      <sz val="11"/>
      <name val="Calibri"/>
      <family val="2"/>
    </font>
    <font>
      <sz val="18"/>
      <color indexed="8"/>
      <name val="Calibri"/>
      <family val="2"/>
    </font>
    <font>
      <sz val="11"/>
      <color indexed="60"/>
      <name val="Calibri"/>
      <family val="2"/>
    </font>
    <font>
      <sz val="12"/>
      <color indexed="60"/>
      <name val="Arial Narrow"/>
      <family val="2"/>
    </font>
    <font>
      <sz val="14"/>
      <name val="Arial Narrow"/>
      <family val="2"/>
    </font>
    <font>
      <u val="single"/>
      <sz val="7.7"/>
      <color indexed="12"/>
      <name val="Calibri"/>
      <family val="2"/>
    </font>
    <font>
      <u val="single"/>
      <sz val="7.7"/>
      <color indexed="20"/>
      <name val="Calibri"/>
      <family val="2"/>
    </font>
    <font>
      <sz val="10.8"/>
      <color indexed="10"/>
      <name val="Arial Narrow"/>
      <family val="2"/>
    </font>
    <font>
      <sz val="10.8"/>
      <name val="Arial Narrow"/>
      <family val="2"/>
    </font>
    <font>
      <b/>
      <sz val="11"/>
      <name val="Bookman Old Style"/>
      <family val="1"/>
    </font>
    <font>
      <sz val="11"/>
      <name val="Bookman Old Style"/>
      <family val="1"/>
    </font>
    <font>
      <sz val="10"/>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26"/>
      <color indexed="8"/>
      <name val="Calibri"/>
      <family val="2"/>
    </font>
    <font>
      <sz val="11"/>
      <color indexed="8"/>
      <name val="Bookman Old Style"/>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6"/>
      <color theme="1"/>
      <name val="Calibri"/>
      <family val="2"/>
    </font>
    <font>
      <sz val="11"/>
      <color theme="1"/>
      <name val="Bookman Old Style"/>
      <family val="1"/>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8"/>
        <bgColor indexed="64"/>
      </patternFill>
    </fill>
    <fill>
      <patternFill patternType="solid">
        <fgColor indexed="10"/>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50"/>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12"/>
        <bgColor indexed="64"/>
      </patternFill>
    </fill>
    <fill>
      <patternFill patternType="solid">
        <fgColor rgb="FFC0C0C0"/>
        <bgColor indexed="64"/>
      </patternFill>
    </fill>
    <fill>
      <patternFill patternType="solid">
        <fgColor rgb="FF99CCFF"/>
        <bgColor indexed="64"/>
      </patternFill>
    </fill>
    <fill>
      <patternFill patternType="solid">
        <fgColor rgb="FFCCFFCC"/>
        <bgColor indexed="64"/>
      </patternFill>
    </fill>
    <fill>
      <patternFill patternType="solid">
        <fgColor rgb="FFFFC000"/>
        <bgColor indexed="64"/>
      </patternFill>
    </fill>
    <fill>
      <patternFill patternType="solid">
        <fgColor theme="0" tint="-0.24997000396251678"/>
        <bgColor indexed="64"/>
      </patternFill>
    </fill>
    <fill>
      <patternFill patternType="solid">
        <fgColor theme="5" tint="0.7999799847602844"/>
        <bgColor indexed="64"/>
      </patternFill>
    </fill>
    <fill>
      <patternFill patternType="solid">
        <fgColor theme="9" tint="0.39998000860214233"/>
        <bgColor indexed="64"/>
      </patternFill>
    </fill>
    <fill>
      <patternFill patternType="solid">
        <fgColor theme="3" tint="0.7999799847602844"/>
        <bgColor indexed="64"/>
      </patternFill>
    </fill>
    <fill>
      <patternFill patternType="solid">
        <fgColor rgb="FFFFFF9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
      <patternFill patternType="solid">
        <fgColor rgb="FFFFFF00"/>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6"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double"/>
      <right style="double"/>
      <top>
        <color indexed="63"/>
      </top>
      <bottom style="thin"/>
    </border>
    <border>
      <left style="double"/>
      <right>
        <color indexed="63"/>
      </right>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21"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3" fillId="28" borderId="1"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54"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5"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6" fillId="20"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297">
    <xf numFmtId="0" fontId="0" fillId="0" borderId="0" xfId="0" applyFont="1" applyAlignment="1">
      <alignment/>
    </xf>
    <xf numFmtId="0" fontId="8" fillId="32" borderId="10"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9" fillId="34" borderId="10" xfId="0" applyFont="1" applyFill="1" applyBorder="1" applyAlignment="1" applyProtection="1">
      <alignment horizontal="center" vertical="center" wrapText="1"/>
      <protection locked="0"/>
    </xf>
    <xf numFmtId="0" fontId="8" fillId="35" borderId="10" xfId="0" applyFont="1" applyFill="1" applyBorder="1" applyAlignment="1" applyProtection="1">
      <alignment horizontal="center" vertical="center" wrapText="1"/>
      <protection locked="0"/>
    </xf>
    <xf numFmtId="3" fontId="4" fillId="36" borderId="10" xfId="0" applyNumberFormat="1" applyFont="1" applyFill="1" applyBorder="1" applyAlignment="1" applyProtection="1">
      <alignment horizontal="center" vertical="center" wrapText="1"/>
      <protection locked="0"/>
    </xf>
    <xf numFmtId="9" fontId="4" fillId="36" borderId="10" xfId="101" applyFont="1" applyFill="1" applyBorder="1" applyAlignment="1" applyProtection="1">
      <alignment horizontal="center" vertical="center" wrapText="1"/>
      <protection locked="0"/>
    </xf>
    <xf numFmtId="0" fontId="4" fillId="36" borderId="10" xfId="0" applyFont="1" applyFill="1" applyBorder="1" applyAlignment="1" applyProtection="1">
      <alignment horizontal="center" vertical="center" wrapText="1"/>
      <protection locked="0"/>
    </xf>
    <xf numFmtId="0" fontId="8" fillId="10" borderId="10" xfId="0" applyFont="1" applyFill="1" applyBorder="1" applyAlignment="1" applyProtection="1">
      <alignment horizontal="center" vertical="center" wrapText="1"/>
      <protection locked="0"/>
    </xf>
    <xf numFmtId="0" fontId="3" fillId="10" borderId="10" xfId="0" applyFont="1" applyFill="1" applyBorder="1" applyAlignment="1" applyProtection="1">
      <alignment horizontal="center" vertical="center" wrapText="1"/>
      <protection/>
    </xf>
    <xf numFmtId="0" fontId="5" fillId="36" borderId="10" xfId="0" applyFont="1" applyFill="1" applyBorder="1" applyAlignment="1" applyProtection="1">
      <alignment horizontal="center" vertical="center" wrapText="1"/>
      <protection locked="0"/>
    </xf>
    <xf numFmtId="9" fontId="5" fillId="36" borderId="10" xfId="101" applyFont="1" applyFill="1" applyBorder="1" applyAlignment="1" applyProtection="1">
      <alignment horizontal="center" vertical="center" wrapText="1"/>
      <protection locked="0"/>
    </xf>
    <xf numFmtId="0" fontId="0" fillId="37" borderId="0" xfId="0" applyFill="1" applyAlignment="1">
      <alignment/>
    </xf>
    <xf numFmtId="0" fontId="16" fillId="37" borderId="0" xfId="0" applyFont="1" applyFill="1" applyAlignment="1">
      <alignment/>
    </xf>
    <xf numFmtId="0" fontId="12" fillId="38" borderId="10" xfId="86" applyFont="1" applyFill="1" applyBorder="1" applyAlignment="1" applyProtection="1">
      <alignment horizontal="center" vertical="center"/>
      <protection locked="0"/>
    </xf>
    <xf numFmtId="0" fontId="14" fillId="38" borderId="10" xfId="86" applyFont="1" applyFill="1" applyBorder="1" applyAlignment="1" applyProtection="1">
      <alignment horizontal="justify" vertical="center" wrapText="1"/>
      <protection locked="0"/>
    </xf>
    <xf numFmtId="0" fontId="13" fillId="38" borderId="10" xfId="86" applyFont="1" applyFill="1" applyBorder="1" applyAlignment="1" applyProtection="1">
      <alignment horizontal="center" vertical="center"/>
      <protection locked="0"/>
    </xf>
    <xf numFmtId="0" fontId="14" fillId="38" borderId="10" xfId="86" applyFont="1" applyFill="1" applyBorder="1" applyAlignment="1" applyProtection="1">
      <alignment horizontal="center" vertical="center" wrapText="1"/>
      <protection locked="0"/>
    </xf>
    <xf numFmtId="0" fontId="13" fillId="38" borderId="10" xfId="86" applyFont="1" applyFill="1" applyBorder="1" applyAlignment="1" applyProtection="1">
      <alignment horizontal="center" vertical="center" wrapText="1"/>
      <protection locked="0"/>
    </xf>
    <xf numFmtId="49" fontId="13" fillId="38" borderId="10" xfId="86" applyNumberFormat="1" applyFont="1" applyFill="1" applyBorder="1" applyAlignment="1" applyProtection="1">
      <alignment horizontal="justify" vertical="center"/>
      <protection locked="0"/>
    </xf>
    <xf numFmtId="0" fontId="12" fillId="38" borderId="10" xfId="86" applyFont="1" applyFill="1" applyBorder="1" applyAlignment="1" applyProtection="1">
      <alignment horizontal="center" vertical="center" wrapText="1"/>
      <protection locked="0"/>
    </xf>
    <xf numFmtId="9" fontId="12" fillId="38" borderId="10" xfId="102" applyFont="1" applyFill="1" applyBorder="1" applyAlignment="1" applyProtection="1">
      <alignment horizontal="center" vertical="center" wrapText="1"/>
      <protection locked="0"/>
    </xf>
    <xf numFmtId="0" fontId="3" fillId="38" borderId="10" xfId="0" applyFont="1" applyFill="1" applyBorder="1" applyAlignment="1" applyProtection="1">
      <alignment horizontal="center" vertical="center" wrapText="1"/>
      <protection/>
    </xf>
    <xf numFmtId="9" fontId="3" fillId="38" borderId="10" xfId="101" applyFont="1" applyFill="1" applyBorder="1" applyAlignment="1" applyProtection="1">
      <alignment horizontal="center" vertical="center" wrapText="1"/>
      <protection/>
    </xf>
    <xf numFmtId="0" fontId="6" fillId="10" borderId="10" xfId="88" applyFont="1" applyFill="1" applyBorder="1" applyAlignment="1" applyProtection="1">
      <alignment horizontal="center" vertical="center"/>
      <protection locked="0"/>
    </xf>
    <xf numFmtId="0" fontId="4" fillId="10" borderId="10" xfId="88" applyFont="1" applyFill="1" applyBorder="1" applyAlignment="1" applyProtection="1">
      <alignment horizontal="justify" vertical="center" wrapText="1"/>
      <protection locked="0"/>
    </xf>
    <xf numFmtId="0" fontId="4" fillId="10" borderId="10" xfId="88" applyFont="1" applyFill="1" applyBorder="1" applyAlignment="1" applyProtection="1">
      <alignment horizontal="center" vertical="center" wrapText="1"/>
      <protection locked="0"/>
    </xf>
    <xf numFmtId="0" fontId="4" fillId="10" borderId="10" xfId="89" applyFont="1" applyFill="1" applyBorder="1" applyAlignment="1" applyProtection="1">
      <alignment horizontal="center" vertical="center"/>
      <protection locked="0"/>
    </xf>
    <xf numFmtId="0" fontId="6" fillId="10" borderId="10" xfId="89" applyFont="1" applyFill="1" applyBorder="1" applyAlignment="1" applyProtection="1">
      <alignment horizontal="center" vertical="center"/>
      <protection locked="0"/>
    </xf>
    <xf numFmtId="0" fontId="5" fillId="10" borderId="10" xfId="89" applyFont="1" applyFill="1" applyBorder="1" applyAlignment="1" applyProtection="1">
      <alignment horizontal="center" vertical="center" wrapText="1"/>
      <protection locked="0"/>
    </xf>
    <xf numFmtId="49" fontId="11" fillId="10" borderId="10" xfId="89" applyNumberFormat="1" applyFont="1" applyFill="1" applyBorder="1" applyAlignment="1" applyProtection="1">
      <alignment horizontal="justify" vertical="center"/>
      <protection locked="0"/>
    </xf>
    <xf numFmtId="0" fontId="11" fillId="10" borderId="10" xfId="89" applyFont="1" applyFill="1" applyBorder="1" applyAlignment="1" applyProtection="1">
      <alignment horizontal="center" vertical="center" wrapText="1"/>
      <protection locked="0"/>
    </xf>
    <xf numFmtId="49" fontId="6" fillId="10" borderId="10" xfId="89" applyNumberFormat="1" applyFont="1" applyFill="1" applyBorder="1" applyAlignment="1" applyProtection="1">
      <alignment horizontal="center" vertical="center" wrapText="1"/>
      <protection locked="0"/>
    </xf>
    <xf numFmtId="0" fontId="6" fillId="10" borderId="10" xfId="88" applyFont="1" applyFill="1" applyBorder="1" applyAlignment="1" applyProtection="1">
      <alignment horizontal="center" vertical="center" wrapText="1"/>
      <protection locked="0"/>
    </xf>
    <xf numFmtId="0" fontId="14" fillId="10" borderId="10" xfId="89" applyFont="1" applyFill="1" applyBorder="1" applyAlignment="1" applyProtection="1">
      <alignment horizontal="center" vertical="center"/>
      <protection locked="0"/>
    </xf>
    <xf numFmtId="0" fontId="12" fillId="10" borderId="10" xfId="89" applyFont="1" applyFill="1" applyBorder="1" applyAlignment="1" applyProtection="1">
      <alignment horizontal="center" vertical="center"/>
      <protection locked="0"/>
    </xf>
    <xf numFmtId="0" fontId="15" fillId="10" borderId="10" xfId="89" applyFont="1" applyFill="1" applyBorder="1" applyAlignment="1" applyProtection="1">
      <alignment horizontal="center" vertical="center" wrapText="1"/>
      <protection locked="0"/>
    </xf>
    <xf numFmtId="49" fontId="13" fillId="10" borderId="10" xfId="89" applyNumberFormat="1" applyFont="1" applyFill="1" applyBorder="1" applyAlignment="1" applyProtection="1">
      <alignment horizontal="justify" vertical="center"/>
      <protection locked="0"/>
    </xf>
    <xf numFmtId="0" fontId="13" fillId="10" borderId="10" xfId="89" applyFont="1" applyFill="1" applyBorder="1" applyAlignment="1" applyProtection="1">
      <alignment horizontal="center" vertical="center" wrapText="1"/>
      <protection locked="0"/>
    </xf>
    <xf numFmtId="0" fontId="6" fillId="4" borderId="10" xfId="91" applyFont="1" applyFill="1" applyBorder="1" applyAlignment="1" applyProtection="1">
      <alignment horizontal="center" vertical="center"/>
      <protection locked="0"/>
    </xf>
    <xf numFmtId="0" fontId="4" fillId="4" borderId="10" xfId="91" applyFont="1" applyFill="1" applyBorder="1" applyAlignment="1" applyProtection="1">
      <alignment horizontal="center" vertical="center" wrapText="1"/>
      <protection locked="0"/>
    </xf>
    <xf numFmtId="0" fontId="4" fillId="4" borderId="10" xfId="92" applyFont="1" applyFill="1" applyBorder="1" applyAlignment="1" applyProtection="1">
      <alignment horizontal="center" vertical="center" wrapText="1"/>
      <protection locked="0"/>
    </xf>
    <xf numFmtId="0" fontId="6" fillId="4" borderId="10" xfId="92" applyFont="1" applyFill="1" applyBorder="1" applyAlignment="1" applyProtection="1">
      <alignment horizontal="center" vertical="center" wrapText="1"/>
      <protection locked="0"/>
    </xf>
    <xf numFmtId="0" fontId="5" fillId="4" borderId="10" xfId="92" applyFont="1" applyFill="1" applyBorder="1" applyAlignment="1" applyProtection="1">
      <alignment horizontal="center" vertical="center" wrapText="1"/>
      <protection locked="0"/>
    </xf>
    <xf numFmtId="0" fontId="11" fillId="4" borderId="10" xfId="92" applyFont="1" applyFill="1" applyBorder="1" applyAlignment="1" applyProtection="1">
      <alignment horizontal="center" vertical="center" wrapText="1"/>
      <protection locked="0"/>
    </xf>
    <xf numFmtId="9" fontId="11" fillId="4" borderId="10" xfId="92" applyNumberFormat="1" applyFont="1" applyFill="1" applyBorder="1" applyAlignment="1" applyProtection="1">
      <alignment horizontal="center" vertical="center" wrapText="1"/>
      <protection locked="0"/>
    </xf>
    <xf numFmtId="0" fontId="6" fillId="39" borderId="10" xfId="66" applyFont="1" applyFill="1" applyBorder="1" applyAlignment="1" applyProtection="1">
      <alignment horizontal="center" vertical="center"/>
      <protection locked="0"/>
    </xf>
    <xf numFmtId="0" fontId="4" fillId="39" borderId="10" xfId="66" applyFont="1" applyFill="1" applyBorder="1" applyAlignment="1" applyProtection="1">
      <alignment horizontal="center" vertical="center" wrapText="1"/>
      <protection locked="0"/>
    </xf>
    <xf numFmtId="0" fontId="6" fillId="39" borderId="10" xfId="70" applyFont="1" applyFill="1" applyBorder="1" applyAlignment="1" applyProtection="1">
      <alignment horizontal="center" vertical="center"/>
      <protection locked="0"/>
    </xf>
    <xf numFmtId="0" fontId="6" fillId="39" borderId="10" xfId="92" applyFont="1" applyFill="1" applyBorder="1" applyAlignment="1" applyProtection="1">
      <alignment horizontal="center" vertical="center" wrapText="1"/>
      <protection locked="0"/>
    </xf>
    <xf numFmtId="0" fontId="5" fillId="39" borderId="10" xfId="67" applyFont="1" applyFill="1" applyBorder="1" applyAlignment="1" applyProtection="1">
      <alignment horizontal="center" vertical="center" wrapText="1"/>
      <protection locked="0"/>
    </xf>
    <xf numFmtId="49" fontId="11" fillId="39" borderId="10" xfId="67" applyNumberFormat="1" applyFont="1" applyFill="1" applyBorder="1" applyAlignment="1" applyProtection="1">
      <alignment horizontal="justify" vertical="center"/>
      <protection locked="0"/>
    </xf>
    <xf numFmtId="0" fontId="11" fillId="39" borderId="10" xfId="67" applyFont="1" applyFill="1" applyBorder="1" applyAlignment="1" applyProtection="1">
      <alignment horizontal="center" vertical="center" wrapText="1"/>
      <protection locked="0"/>
    </xf>
    <xf numFmtId="9" fontId="11" fillId="39" borderId="10" xfId="67" applyNumberFormat="1" applyFont="1" applyFill="1" applyBorder="1" applyAlignment="1" applyProtection="1">
      <alignment horizontal="center" vertical="center" wrapText="1"/>
      <protection locked="0"/>
    </xf>
    <xf numFmtId="0" fontId="6" fillId="40" borderId="10" xfId="71" applyFont="1" applyFill="1" applyBorder="1" applyAlignment="1" applyProtection="1">
      <alignment horizontal="center" vertical="center"/>
      <protection locked="0"/>
    </xf>
    <xf numFmtId="0" fontId="4" fillId="40" borderId="10" xfId="71" applyFont="1" applyFill="1" applyBorder="1" applyAlignment="1" applyProtection="1">
      <alignment horizontal="center" vertical="center" wrapText="1"/>
      <protection locked="0"/>
    </xf>
    <xf numFmtId="0" fontId="6" fillId="40" borderId="10" xfId="71" applyFont="1" applyFill="1" applyBorder="1" applyAlignment="1" applyProtection="1">
      <alignment horizontal="center" vertical="center" wrapText="1"/>
      <protection locked="0"/>
    </xf>
    <xf numFmtId="0" fontId="5" fillId="40" borderId="10" xfId="0" applyFont="1" applyFill="1" applyBorder="1" applyAlignment="1" applyProtection="1">
      <alignment horizontal="center" vertical="center" wrapText="1"/>
      <protection locked="0"/>
    </xf>
    <xf numFmtId="0" fontId="6" fillId="40" borderId="10" xfId="0" applyFont="1" applyFill="1" applyBorder="1" applyAlignment="1" applyProtection="1">
      <alignment horizontal="center" vertical="center" wrapText="1"/>
      <protection locked="0"/>
    </xf>
    <xf numFmtId="9" fontId="6" fillId="40" borderId="10" xfId="0" applyNumberFormat="1" applyFont="1" applyFill="1" applyBorder="1" applyAlignment="1" applyProtection="1">
      <alignment horizontal="center" vertical="center" wrapText="1"/>
      <protection locked="0"/>
    </xf>
    <xf numFmtId="0" fontId="6" fillId="36" borderId="10" xfId="0" applyFont="1" applyFill="1" applyBorder="1" applyAlignment="1" applyProtection="1">
      <alignment horizontal="center" vertical="center"/>
      <protection locked="0"/>
    </xf>
    <xf numFmtId="0" fontId="6" fillId="36" borderId="10" xfId="0" applyFont="1" applyFill="1" applyBorder="1" applyAlignment="1" applyProtection="1">
      <alignment horizontal="justify" vertical="center" wrapText="1"/>
      <protection locked="0"/>
    </xf>
    <xf numFmtId="49" fontId="6" fillId="36" borderId="10" xfId="0" applyNumberFormat="1" applyFont="1" applyFill="1" applyBorder="1" applyAlignment="1" applyProtection="1">
      <alignment horizontal="justify" vertical="center"/>
      <protection locked="0"/>
    </xf>
    <xf numFmtId="0" fontId="6" fillId="36" borderId="10" xfId="0" applyFont="1" applyFill="1" applyBorder="1" applyAlignment="1" applyProtection="1">
      <alignment horizontal="center" vertical="center" wrapText="1"/>
      <protection locked="0"/>
    </xf>
    <xf numFmtId="9" fontId="6" fillId="36" borderId="10" xfId="0" applyNumberFormat="1" applyFont="1" applyFill="1" applyBorder="1" applyAlignment="1" applyProtection="1">
      <alignment horizontal="center" vertical="center" wrapText="1"/>
      <protection locked="0"/>
    </xf>
    <xf numFmtId="0" fontId="14" fillId="36" borderId="10" xfId="0" applyFont="1" applyFill="1" applyBorder="1" applyAlignment="1" applyProtection="1">
      <alignment horizontal="center" vertical="center" wrapText="1"/>
      <protection locked="0"/>
    </xf>
    <xf numFmtId="0" fontId="15" fillId="36" borderId="10" xfId="0" applyFont="1" applyFill="1" applyBorder="1" applyAlignment="1" applyProtection="1">
      <alignment horizontal="center" vertical="center" wrapText="1"/>
      <protection locked="0"/>
    </xf>
    <xf numFmtId="0" fontId="6" fillId="41" borderId="10" xfId="0" applyFont="1" applyFill="1" applyBorder="1" applyAlignment="1" applyProtection="1">
      <alignment horizontal="center" vertical="center"/>
      <protection locked="0"/>
    </xf>
    <xf numFmtId="0" fontId="6" fillId="42" borderId="10" xfId="0" applyFont="1" applyFill="1" applyBorder="1" applyAlignment="1" applyProtection="1">
      <alignment horizontal="center" vertical="center"/>
      <protection locked="0"/>
    </xf>
    <xf numFmtId="0" fontId="6" fillId="42" borderId="10" xfId="0" applyFont="1" applyFill="1" applyBorder="1" applyAlignment="1" applyProtection="1">
      <alignment horizontal="center" vertical="center" wrapText="1"/>
      <protection locked="0"/>
    </xf>
    <xf numFmtId="49" fontId="6" fillId="42" borderId="10" xfId="0" applyNumberFormat="1" applyFont="1" applyFill="1" applyBorder="1" applyAlignment="1" applyProtection="1">
      <alignment horizontal="justify" vertical="center"/>
      <protection locked="0"/>
    </xf>
    <xf numFmtId="9" fontId="6" fillId="42" borderId="10" xfId="0" applyNumberFormat="1"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wrapText="1"/>
      <protection locked="0"/>
    </xf>
    <xf numFmtId="49" fontId="6" fillId="3" borderId="10" xfId="0" applyNumberFormat="1" applyFont="1" applyFill="1" applyBorder="1" applyAlignment="1" applyProtection="1">
      <alignment horizontal="justify" vertical="center"/>
      <protection locked="0"/>
    </xf>
    <xf numFmtId="9" fontId="6" fillId="3" borderId="10" xfId="0" applyNumberFormat="1"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wrapText="1"/>
      <protection/>
    </xf>
    <xf numFmtId="0" fontId="6" fillId="43" borderId="10" xfId="0" applyFont="1" applyFill="1" applyBorder="1" applyAlignment="1" applyProtection="1">
      <alignment horizontal="center" vertical="center"/>
      <protection locked="0"/>
    </xf>
    <xf numFmtId="0" fontId="6" fillId="43" borderId="10" xfId="0" applyFont="1" applyFill="1" applyBorder="1" applyAlignment="1" applyProtection="1">
      <alignment horizontal="center" vertical="center" wrapText="1"/>
      <protection locked="0"/>
    </xf>
    <xf numFmtId="49" fontId="6" fillId="43" borderId="10" xfId="0" applyNumberFormat="1" applyFont="1" applyFill="1" applyBorder="1" applyAlignment="1" applyProtection="1">
      <alignment horizontal="justify" vertical="center"/>
      <protection locked="0"/>
    </xf>
    <xf numFmtId="9" fontId="6" fillId="43" borderId="10" xfId="0" applyNumberFormat="1" applyFont="1" applyFill="1" applyBorder="1" applyAlignment="1" applyProtection="1">
      <alignment horizontal="center" vertical="center" wrapText="1"/>
      <protection locked="0"/>
    </xf>
    <xf numFmtId="0" fontId="5" fillId="42" borderId="10" xfId="0" applyFont="1" applyFill="1" applyBorder="1" applyAlignment="1" applyProtection="1">
      <alignment horizontal="justify" vertical="center" wrapText="1"/>
      <protection locked="0"/>
    </xf>
    <xf numFmtId="0" fontId="6" fillId="2" borderId="10"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wrapText="1"/>
      <protection locked="0"/>
    </xf>
    <xf numFmtId="0" fontId="0" fillId="2" borderId="10" xfId="0" applyFill="1" applyBorder="1" applyAlignment="1">
      <alignment horizontal="center" vertical="center"/>
    </xf>
    <xf numFmtId="49" fontId="6" fillId="2" borderId="10" xfId="0" applyNumberFormat="1" applyFont="1" applyFill="1" applyBorder="1" applyAlignment="1" applyProtection="1">
      <alignment horizontal="justify" vertical="center"/>
      <protection locked="0"/>
    </xf>
    <xf numFmtId="0" fontId="6" fillId="2" borderId="10"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center" vertical="center" wrapText="1"/>
      <protection locked="0"/>
    </xf>
    <xf numFmtId="0" fontId="6" fillId="18" borderId="10" xfId="0"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wrapText="1"/>
      <protection locked="0"/>
    </xf>
    <xf numFmtId="0" fontId="12" fillId="18" borderId="10" xfId="0" applyFont="1" applyFill="1" applyBorder="1" applyAlignment="1" applyProtection="1">
      <alignment horizontal="center" vertical="center" wrapText="1"/>
      <protection locked="0"/>
    </xf>
    <xf numFmtId="49" fontId="6" fillId="18" borderId="10" xfId="0" applyNumberFormat="1" applyFont="1" applyFill="1" applyBorder="1" applyAlignment="1" applyProtection="1">
      <alignment horizontal="justify" vertical="center"/>
      <protection locked="0"/>
    </xf>
    <xf numFmtId="9" fontId="6" fillId="18" borderId="10" xfId="0" applyNumberFormat="1" applyFont="1" applyFill="1" applyBorder="1" applyAlignment="1" applyProtection="1">
      <alignment horizontal="center" vertical="center" wrapText="1"/>
      <protection locked="0"/>
    </xf>
    <xf numFmtId="0" fontId="5" fillId="18" borderId="10" xfId="0" applyFont="1" applyFill="1" applyBorder="1" applyAlignment="1" applyProtection="1">
      <alignment horizontal="center" vertical="center" wrapText="1"/>
      <protection locked="0"/>
    </xf>
    <xf numFmtId="0" fontId="6" fillId="36" borderId="10" xfId="0" applyFont="1" applyFill="1" applyBorder="1" applyAlignment="1" applyProtection="1">
      <alignment horizontal="center" vertical="center" wrapText="1"/>
      <protection/>
    </xf>
    <xf numFmtId="0" fontId="6" fillId="36" borderId="11" xfId="0" applyFont="1" applyFill="1" applyBorder="1" applyAlignment="1" applyProtection="1">
      <alignment horizontal="center" vertical="center"/>
      <protection/>
    </xf>
    <xf numFmtId="0" fontId="6" fillId="36" borderId="11" xfId="0" applyFont="1" applyFill="1" applyBorder="1" applyAlignment="1" applyProtection="1">
      <alignment horizontal="center" vertical="center" wrapText="1"/>
      <protection/>
    </xf>
    <xf numFmtId="0" fontId="6" fillId="41" borderId="10" xfId="0" applyFont="1" applyFill="1" applyBorder="1" applyAlignment="1" applyProtection="1">
      <alignment horizontal="justify" vertical="center" wrapText="1"/>
      <protection/>
    </xf>
    <xf numFmtId="0" fontId="6" fillId="41" borderId="10" xfId="0" applyFont="1" applyFill="1" applyBorder="1" applyAlignment="1" applyProtection="1">
      <alignment horizontal="center" vertical="center" wrapText="1"/>
      <protection/>
    </xf>
    <xf numFmtId="0" fontId="6" fillId="41" borderId="10" xfId="0" applyFont="1" applyFill="1" applyBorder="1" applyAlignment="1" applyProtection="1">
      <alignment horizontal="center" vertical="center"/>
      <protection/>
    </xf>
    <xf numFmtId="49" fontId="6" fillId="41" borderId="10" xfId="0" applyNumberFormat="1" applyFont="1" applyFill="1" applyBorder="1" applyAlignment="1" applyProtection="1">
      <alignment horizontal="center" vertical="center"/>
      <protection/>
    </xf>
    <xf numFmtId="0" fontId="0" fillId="41" borderId="10" xfId="0" applyFill="1" applyBorder="1" applyAlignment="1">
      <alignment horizontal="center" vertical="center"/>
    </xf>
    <xf numFmtId="0" fontId="3" fillId="4" borderId="10" xfId="0" applyFont="1" applyFill="1" applyBorder="1" applyAlignment="1" applyProtection="1">
      <alignment horizontal="center" vertical="center" wrapText="1"/>
      <protection/>
    </xf>
    <xf numFmtId="0" fontId="3" fillId="39"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0" fontId="3" fillId="41" borderId="10" xfId="0" applyFont="1" applyFill="1" applyBorder="1" applyAlignment="1" applyProtection="1">
      <alignment horizontal="center" vertical="center" wrapText="1"/>
      <protection/>
    </xf>
    <xf numFmtId="0" fontId="3" fillId="42" borderId="10" xfId="0" applyFont="1" applyFill="1" applyBorder="1" applyAlignment="1" applyProtection="1">
      <alignment horizontal="center" vertical="center" wrapText="1"/>
      <protection/>
    </xf>
    <xf numFmtId="0" fontId="3" fillId="43"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9" fontId="6" fillId="2" borderId="10" xfId="0" applyNumberFormat="1" applyFont="1" applyFill="1" applyBorder="1" applyAlignment="1" applyProtection="1">
      <alignment horizontal="center" vertical="center" wrapText="1"/>
      <protection locked="0"/>
    </xf>
    <xf numFmtId="0" fontId="3" fillId="18" borderId="10" xfId="0" applyFont="1" applyFill="1" applyBorder="1" applyAlignment="1" applyProtection="1">
      <alignment horizontal="center" vertical="center" wrapText="1"/>
      <protection/>
    </xf>
    <xf numFmtId="9" fontId="12" fillId="36" borderId="11" xfId="101" applyFont="1" applyFill="1" applyBorder="1" applyAlignment="1" applyProtection="1">
      <alignment horizontal="center" vertical="center" wrapText="1"/>
      <protection/>
    </xf>
    <xf numFmtId="0" fontId="12" fillId="4" borderId="10" xfId="89" applyFont="1" applyFill="1" applyBorder="1" applyAlignment="1" applyProtection="1">
      <alignment horizontal="center" vertical="center"/>
      <protection locked="0"/>
    </xf>
    <xf numFmtId="0" fontId="15" fillId="4" borderId="10" xfId="89" applyFont="1" applyFill="1" applyBorder="1" applyAlignment="1" applyProtection="1">
      <alignment horizontal="center" vertical="center" wrapText="1"/>
      <protection locked="0"/>
    </xf>
    <xf numFmtId="0" fontId="13" fillId="4" borderId="10" xfId="89" applyFont="1" applyFill="1" applyBorder="1" applyAlignment="1" applyProtection="1">
      <alignment horizontal="center" vertical="center" wrapText="1"/>
      <protection locked="0"/>
    </xf>
    <xf numFmtId="49" fontId="6" fillId="4" borderId="10" xfId="89" applyNumberFormat="1" applyFont="1" applyFill="1" applyBorder="1" applyAlignment="1" applyProtection="1">
      <alignment horizontal="center" vertical="center" wrapText="1"/>
      <protection locked="0"/>
    </xf>
    <xf numFmtId="0" fontId="6" fillId="4" borderId="10" xfId="88" applyFont="1" applyFill="1" applyBorder="1" applyAlignment="1" applyProtection="1">
      <alignment horizontal="center" vertical="center" wrapText="1"/>
      <protection locked="0"/>
    </xf>
    <xf numFmtId="0" fontId="6" fillId="4" borderId="10" xfId="88" applyFont="1" applyFill="1" applyBorder="1" applyAlignment="1" applyProtection="1">
      <alignment horizontal="center" vertical="center"/>
      <protection locked="0"/>
    </xf>
    <xf numFmtId="0" fontId="21" fillId="0" borderId="0" xfId="0" applyFont="1" applyAlignment="1">
      <alignment/>
    </xf>
    <xf numFmtId="0" fontId="22" fillId="36" borderId="10"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5" fillId="41" borderId="10" xfId="0" applyFont="1" applyFill="1" applyBorder="1" applyAlignment="1" applyProtection="1">
      <alignment horizontal="center" vertical="center" wrapText="1"/>
      <protection/>
    </xf>
    <xf numFmtId="0" fontId="15" fillId="38" borderId="10" xfId="86" applyFont="1" applyFill="1" applyBorder="1" applyAlignment="1" applyProtection="1">
      <alignment horizontal="center" vertical="center" wrapText="1"/>
      <protection locked="0"/>
    </xf>
    <xf numFmtId="0" fontId="5" fillId="42" borderId="10" xfId="0" applyFont="1" applyFill="1" applyBorder="1" applyAlignment="1" applyProtection="1">
      <alignment horizontal="center" vertical="center" wrapText="1"/>
      <protection locked="0"/>
    </xf>
    <xf numFmtId="0" fontId="8" fillId="37" borderId="10" xfId="72" applyFont="1" applyFill="1" applyBorder="1" applyAlignment="1">
      <alignment horizontal="center" vertical="center"/>
      <protection/>
    </xf>
    <xf numFmtId="0" fontId="10" fillId="44" borderId="12" xfId="72" applyFont="1" applyFill="1" applyBorder="1" applyAlignment="1">
      <alignment vertical="center"/>
      <protection/>
    </xf>
    <xf numFmtId="0" fontId="10" fillId="44" borderId="13" xfId="72" applyFont="1" applyFill="1" applyBorder="1" applyAlignment="1">
      <alignment vertical="center"/>
      <protection/>
    </xf>
    <xf numFmtId="9" fontId="3" fillId="4" borderId="10" xfId="101" applyFont="1" applyFill="1" applyBorder="1" applyAlignment="1" applyProtection="1">
      <alignment horizontal="center" vertical="center" wrapText="1"/>
      <protection/>
    </xf>
    <xf numFmtId="9" fontId="3" fillId="39" borderId="10" xfId="101" applyFont="1" applyFill="1" applyBorder="1" applyAlignment="1" applyProtection="1">
      <alignment horizontal="center" vertical="center" wrapText="1"/>
      <protection/>
    </xf>
    <xf numFmtId="9" fontId="3" fillId="40" borderId="10" xfId="101" applyFont="1" applyFill="1" applyBorder="1" applyAlignment="1" applyProtection="1">
      <alignment horizontal="center" vertical="center" wrapText="1"/>
      <protection/>
    </xf>
    <xf numFmtId="9" fontId="3" fillId="36" borderId="10" xfId="101" applyFont="1" applyFill="1" applyBorder="1" applyAlignment="1" applyProtection="1">
      <alignment horizontal="center" vertical="center" wrapText="1"/>
      <protection/>
    </xf>
    <xf numFmtId="9" fontId="3" fillId="41" borderId="10" xfId="101" applyFont="1" applyFill="1" applyBorder="1" applyAlignment="1" applyProtection="1">
      <alignment horizontal="center" vertical="center" wrapText="1"/>
      <protection/>
    </xf>
    <xf numFmtId="9" fontId="3" fillId="42" borderId="10" xfId="101" applyFont="1" applyFill="1" applyBorder="1" applyAlignment="1" applyProtection="1">
      <alignment horizontal="center" vertical="center" wrapText="1"/>
      <protection/>
    </xf>
    <xf numFmtId="9" fontId="3" fillId="3" borderId="10" xfId="101" applyFont="1" applyFill="1" applyBorder="1" applyAlignment="1" applyProtection="1">
      <alignment horizontal="center" vertical="center" wrapText="1"/>
      <protection/>
    </xf>
    <xf numFmtId="9" fontId="3" fillId="43" borderId="10" xfId="101" applyFont="1" applyFill="1" applyBorder="1" applyAlignment="1" applyProtection="1">
      <alignment horizontal="center" vertical="center" wrapText="1"/>
      <protection/>
    </xf>
    <xf numFmtId="9" fontId="3" fillId="2" borderId="10" xfId="101" applyFont="1" applyFill="1" applyBorder="1" applyAlignment="1" applyProtection="1">
      <alignment horizontal="center" vertical="center" wrapText="1"/>
      <protection/>
    </xf>
    <xf numFmtId="9" fontId="3" fillId="18" borderId="10" xfId="101" applyFont="1" applyFill="1" applyBorder="1" applyAlignment="1" applyProtection="1">
      <alignment horizontal="center" vertical="center" wrapText="1"/>
      <protection/>
    </xf>
    <xf numFmtId="3" fontId="0" fillId="0" borderId="0" xfId="0" applyNumberFormat="1" applyAlignment="1">
      <alignment/>
    </xf>
    <xf numFmtId="0" fontId="5" fillId="36" borderId="11" xfId="0" applyFont="1" applyFill="1" applyBorder="1" applyAlignment="1" applyProtection="1">
      <alignment horizontal="center" vertical="center" wrapText="1"/>
      <protection/>
    </xf>
    <xf numFmtId="0" fontId="20" fillId="36" borderId="10" xfId="0" applyFont="1" applyFill="1" applyBorder="1" applyAlignment="1">
      <alignment horizontal="center"/>
    </xf>
    <xf numFmtId="0" fontId="0" fillId="4" borderId="10" xfId="0" applyFill="1" applyBorder="1" applyAlignment="1">
      <alignment horizontal="center" vertical="center"/>
    </xf>
    <xf numFmtId="0" fontId="0" fillId="39" borderId="10" xfId="0" applyFill="1" applyBorder="1" applyAlignment="1">
      <alignment horizontal="center" vertical="center"/>
    </xf>
    <xf numFmtId="0" fontId="19" fillId="42" borderId="10" xfId="0" applyFont="1" applyFill="1" applyBorder="1" applyAlignment="1">
      <alignment horizontal="center" vertical="center"/>
    </xf>
    <xf numFmtId="0" fontId="0" fillId="42" borderId="10" xfId="0" applyFill="1" applyBorder="1" applyAlignment="1">
      <alignment horizontal="center" vertical="center"/>
    </xf>
    <xf numFmtId="0" fontId="3" fillId="37" borderId="10" xfId="0" applyFont="1" applyFill="1" applyBorder="1" applyAlignment="1" applyProtection="1">
      <alignment horizontal="center" vertical="center" wrapText="1"/>
      <protection/>
    </xf>
    <xf numFmtId="9" fontId="6" fillId="2" borderId="10" xfId="0" applyNumberFormat="1" applyFont="1" applyFill="1" applyBorder="1" applyAlignment="1" applyProtection="1">
      <alignment horizontal="center" vertical="center"/>
      <protection locked="0"/>
    </xf>
    <xf numFmtId="3" fontId="0" fillId="3" borderId="10" xfId="0" applyNumberFormat="1" applyFill="1" applyBorder="1" applyAlignment="1">
      <alignment horizontal="center" vertical="center"/>
    </xf>
    <xf numFmtId="0" fontId="5" fillId="43" borderId="10" xfId="0" applyFont="1" applyFill="1" applyBorder="1" applyAlignment="1" applyProtection="1">
      <alignment horizontal="center" vertical="center" wrapText="1"/>
      <protection locked="0"/>
    </xf>
    <xf numFmtId="0" fontId="19" fillId="3" borderId="10" xfId="0" applyFont="1" applyFill="1" applyBorder="1" applyAlignment="1">
      <alignment horizontal="center" vertical="center"/>
    </xf>
    <xf numFmtId="9" fontId="6" fillId="36" borderId="10" xfId="101" applyNumberFormat="1" applyFont="1" applyFill="1" applyBorder="1" applyAlignment="1" applyProtection="1">
      <alignment horizontal="center" vertical="center" wrapText="1"/>
      <protection locked="0"/>
    </xf>
    <xf numFmtId="0" fontId="0" fillId="36" borderId="10" xfId="0" applyFill="1" applyBorder="1" applyAlignment="1">
      <alignment horizontal="center" vertical="center"/>
    </xf>
    <xf numFmtId="0" fontId="6" fillId="36" borderId="10"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wrapText="1"/>
      <protection/>
    </xf>
    <xf numFmtId="9" fontId="6" fillId="36" borderId="10" xfId="101" applyFont="1" applyFill="1" applyBorder="1" applyAlignment="1" applyProtection="1">
      <alignment horizontal="center" vertical="center" wrapText="1"/>
      <protection/>
    </xf>
    <xf numFmtId="9" fontId="6" fillId="36" borderId="10" xfId="0" applyNumberFormat="1" applyFont="1" applyFill="1" applyBorder="1" applyAlignment="1" applyProtection="1">
      <alignment horizontal="center" vertical="center" wrapText="1"/>
      <protection/>
    </xf>
    <xf numFmtId="0" fontId="19" fillId="36" borderId="10" xfId="0" applyFont="1" applyFill="1" applyBorder="1" applyAlignment="1">
      <alignment horizontal="center" vertical="center"/>
    </xf>
    <xf numFmtId="0" fontId="3" fillId="10" borderId="10" xfId="0" applyFont="1" applyFill="1" applyBorder="1" applyAlignment="1">
      <alignment horizontal="center" vertical="center" wrapText="1"/>
    </xf>
    <xf numFmtId="0" fontId="3" fillId="45" borderId="10" xfId="0" applyFont="1" applyFill="1" applyBorder="1" applyAlignment="1" applyProtection="1">
      <alignment horizontal="center" vertical="center" wrapText="1"/>
      <protection/>
    </xf>
    <xf numFmtId="0" fontId="0" fillId="45" borderId="10" xfId="0" applyFill="1" applyBorder="1" applyAlignment="1">
      <alignment horizontal="center" vertical="center"/>
    </xf>
    <xf numFmtId="9" fontId="3" fillId="45" borderId="10" xfId="101" applyFont="1" applyFill="1" applyBorder="1" applyAlignment="1" applyProtection="1">
      <alignment horizontal="center" vertical="center" wrapText="1"/>
      <protection/>
    </xf>
    <xf numFmtId="0" fontId="0" fillId="36" borderId="10" xfId="0" applyNumberFormat="1" applyFill="1" applyBorder="1" applyAlignment="1">
      <alignment horizontal="center" vertical="center"/>
    </xf>
    <xf numFmtId="3" fontId="3" fillId="36" borderId="10" xfId="101" applyNumberFormat="1" applyFont="1" applyFill="1" applyBorder="1" applyAlignment="1" applyProtection="1">
      <alignment horizontal="center" vertical="center" wrapText="1"/>
      <protection/>
    </xf>
    <xf numFmtId="0" fontId="3" fillId="46" borderId="10" xfId="0" applyFont="1" applyFill="1" applyBorder="1" applyAlignment="1" applyProtection="1">
      <alignment horizontal="center" vertical="center" wrapText="1"/>
      <protection/>
    </xf>
    <xf numFmtId="0" fontId="0" fillId="46" borderId="10" xfId="0" applyFill="1" applyBorder="1" applyAlignment="1">
      <alignment horizontal="center" vertical="center"/>
    </xf>
    <xf numFmtId="0" fontId="6" fillId="4" borderId="14" xfId="0" applyFont="1" applyFill="1" applyBorder="1" applyAlignment="1" applyProtection="1">
      <alignment horizontal="center" vertical="center"/>
      <protection locked="0"/>
    </xf>
    <xf numFmtId="0" fontId="4" fillId="47" borderId="10" xfId="88" applyFont="1" applyFill="1" applyBorder="1" applyAlignment="1" applyProtection="1">
      <alignment horizontal="center" vertical="center" wrapText="1"/>
      <protection locked="0"/>
    </xf>
    <xf numFmtId="9" fontId="3" fillId="47" borderId="10" xfId="101" applyFont="1" applyFill="1" applyBorder="1" applyAlignment="1" applyProtection="1">
      <alignment horizontal="center" vertical="center" wrapText="1"/>
      <protection/>
    </xf>
    <xf numFmtId="3" fontId="0" fillId="48" borderId="10" xfId="0" applyNumberFormat="1" applyFill="1" applyBorder="1" applyAlignment="1">
      <alignment horizontal="center" vertical="center"/>
    </xf>
    <xf numFmtId="1" fontId="3" fillId="36" borderId="10" xfId="101" applyNumberFormat="1" applyFont="1" applyFill="1" applyBorder="1" applyAlignment="1" applyProtection="1">
      <alignment horizontal="center" vertical="center" wrapText="1"/>
      <protection/>
    </xf>
    <xf numFmtId="0" fontId="0" fillId="49" borderId="10" xfId="0" applyFill="1" applyBorder="1" applyAlignment="1">
      <alignment/>
    </xf>
    <xf numFmtId="0" fontId="0" fillId="50" borderId="0" xfId="0" applyFill="1" applyAlignment="1">
      <alignment/>
    </xf>
    <xf numFmtId="0" fontId="0" fillId="51" borderId="10" xfId="0" applyFill="1" applyBorder="1" applyAlignment="1">
      <alignment/>
    </xf>
    <xf numFmtId="0" fontId="0" fillId="23" borderId="0" xfId="0" applyFill="1" applyAlignment="1">
      <alignment/>
    </xf>
    <xf numFmtId="0" fontId="63" fillId="0" borderId="0" xfId="0" applyFont="1" applyAlignment="1">
      <alignment/>
    </xf>
    <xf numFmtId="0" fontId="0" fillId="52" borderId="10" xfId="0" applyFill="1" applyBorder="1" applyAlignment="1">
      <alignment vertical="center"/>
    </xf>
    <xf numFmtId="0" fontId="0" fillId="9" borderId="10" xfId="0" applyFill="1" applyBorder="1" applyAlignment="1">
      <alignment vertical="center"/>
    </xf>
    <xf numFmtId="0" fontId="0" fillId="0" borderId="10" xfId="0" applyBorder="1" applyAlignment="1">
      <alignment/>
    </xf>
    <xf numFmtId="0" fontId="3" fillId="53" borderId="10" xfId="0" applyFont="1" applyFill="1" applyBorder="1" applyAlignment="1" applyProtection="1">
      <alignment horizontal="center" vertical="center" wrapText="1"/>
      <protection/>
    </xf>
    <xf numFmtId="0" fontId="0" fillId="53" borderId="10" xfId="0" applyFill="1" applyBorder="1" applyAlignment="1">
      <alignment horizontal="center" vertical="center"/>
    </xf>
    <xf numFmtId="0" fontId="28" fillId="36" borderId="10" xfId="0" applyFont="1" applyFill="1" applyBorder="1" applyAlignment="1" applyProtection="1">
      <alignment horizontal="center" vertical="center" wrapText="1"/>
      <protection locked="0"/>
    </xf>
    <xf numFmtId="0" fontId="11" fillId="46" borderId="12" xfId="0" applyFont="1" applyFill="1" applyBorder="1" applyAlignment="1" applyProtection="1">
      <alignment horizontal="justify" vertical="center" wrapText="1"/>
      <protection locked="0"/>
    </xf>
    <xf numFmtId="0" fontId="11" fillId="46" borderId="12" xfId="0" applyFont="1" applyFill="1" applyBorder="1" applyAlignment="1" applyProtection="1">
      <alignment horizontal="center" vertical="center" wrapText="1"/>
      <protection locked="0"/>
    </xf>
    <xf numFmtId="0" fontId="11" fillId="4" borderId="12" xfId="87" applyFont="1" applyFill="1" applyBorder="1" applyAlignment="1" applyProtection="1">
      <alignment horizontal="justify" vertical="center"/>
      <protection locked="0"/>
    </xf>
    <xf numFmtId="0" fontId="4" fillId="4" borderId="12" xfId="87" applyFont="1" applyFill="1" applyBorder="1" applyAlignment="1" applyProtection="1">
      <alignment horizontal="justify" vertical="center"/>
      <protection locked="0"/>
    </xf>
    <xf numFmtId="0" fontId="6" fillId="4" borderId="12" xfId="87" applyFont="1" applyFill="1" applyBorder="1" applyAlignment="1" applyProtection="1">
      <alignment horizontal="justify" vertical="center"/>
      <protection locked="0"/>
    </xf>
    <xf numFmtId="49" fontId="6" fillId="4" borderId="12" xfId="0" applyNumberFormat="1" applyFont="1" applyFill="1" applyBorder="1" applyAlignment="1" applyProtection="1">
      <alignment horizontal="justify" vertical="center" wrapText="1"/>
      <protection locked="0"/>
    </xf>
    <xf numFmtId="0" fontId="6" fillId="4" borderId="15" xfId="0" applyNumberFormat="1" applyFont="1" applyFill="1" applyBorder="1" applyAlignment="1" applyProtection="1">
      <alignment horizontal="justify" vertical="center" wrapText="1"/>
      <protection locked="0"/>
    </xf>
    <xf numFmtId="0" fontId="4" fillId="39" borderId="12" xfId="87" applyNumberFormat="1" applyFont="1" applyFill="1" applyBorder="1" applyAlignment="1" applyProtection="1">
      <alignment horizontal="justify" vertical="center"/>
      <protection locked="0"/>
    </xf>
    <xf numFmtId="0" fontId="3" fillId="45" borderId="12" xfId="0" applyFont="1" applyFill="1" applyBorder="1" applyAlignment="1" applyProtection="1">
      <alignment horizontal="justify" vertical="center" wrapText="1"/>
      <protection/>
    </xf>
    <xf numFmtId="0" fontId="4" fillId="36" borderId="12" xfId="87" applyNumberFormat="1" applyFont="1" applyFill="1" applyBorder="1" applyAlignment="1" applyProtection="1">
      <alignment horizontal="justify" vertical="center"/>
      <protection locked="0"/>
    </xf>
    <xf numFmtId="0" fontId="4" fillId="36" borderId="12" xfId="87" applyFont="1" applyFill="1" applyBorder="1" applyAlignment="1" applyProtection="1">
      <alignment horizontal="justify" vertical="center"/>
      <protection locked="0"/>
    </xf>
    <xf numFmtId="0" fontId="4" fillId="42" borderId="12" xfId="87" applyFont="1" applyFill="1" applyBorder="1" applyAlignment="1" applyProtection="1">
      <alignment horizontal="justify" vertical="center"/>
      <protection locked="0"/>
    </xf>
    <xf numFmtId="0" fontId="4" fillId="42" borderId="12" xfId="87" applyFont="1" applyFill="1" applyBorder="1" applyAlignment="1" applyProtection="1">
      <alignment horizontal="justify" vertical="center" wrapText="1"/>
      <protection locked="0"/>
    </xf>
    <xf numFmtId="0" fontId="23" fillId="3" borderId="12" xfId="87" applyFont="1" applyFill="1" applyBorder="1" applyAlignment="1" applyProtection="1">
      <alignment horizontal="justify" vertical="center"/>
      <protection locked="0"/>
    </xf>
    <xf numFmtId="49" fontId="6" fillId="3" borderId="12" xfId="0" applyNumberFormat="1" applyFont="1" applyFill="1" applyBorder="1" applyAlignment="1" applyProtection="1">
      <alignment horizontal="justify" vertical="center"/>
      <protection locked="0"/>
    </xf>
    <xf numFmtId="0" fontId="4" fillId="3" borderId="12" xfId="87" applyFont="1" applyFill="1" applyBorder="1" applyAlignment="1" applyProtection="1">
      <alignment horizontal="justify" vertical="center" wrapText="1"/>
      <protection locked="0"/>
    </xf>
    <xf numFmtId="0" fontId="4" fillId="2" borderId="12" xfId="87" applyFont="1" applyFill="1" applyBorder="1" applyAlignment="1" applyProtection="1">
      <alignment horizontal="justify" vertical="center"/>
      <protection locked="0"/>
    </xf>
    <xf numFmtId="0" fontId="4" fillId="2" borderId="12" xfId="87" applyFont="1" applyFill="1" applyBorder="1" applyAlignment="1" applyProtection="1">
      <alignment horizontal="justify" vertical="center" wrapText="1"/>
      <protection locked="0"/>
    </xf>
    <xf numFmtId="0" fontId="4" fillId="53" borderId="12" xfId="87" applyFont="1" applyFill="1" applyBorder="1" applyAlignment="1" applyProtection="1">
      <alignment horizontal="justify" vertical="center"/>
      <protection locked="0"/>
    </xf>
    <xf numFmtId="0" fontId="6" fillId="41" borderId="12" xfId="87" applyFont="1" applyFill="1" applyBorder="1" applyAlignment="1" applyProtection="1">
      <alignment horizontal="justify" vertical="center"/>
      <protection locked="0"/>
    </xf>
    <xf numFmtId="0" fontId="29" fillId="4" borderId="10" xfId="87" applyFont="1" applyFill="1" applyBorder="1" applyAlignment="1" applyProtection="1">
      <alignment horizontal="justify" vertical="center"/>
      <protection locked="0"/>
    </xf>
    <xf numFmtId="0" fontId="29" fillId="4" borderId="10" xfId="87" applyFont="1" applyFill="1" applyBorder="1" applyAlignment="1" applyProtection="1">
      <alignment horizontal="center" vertical="center" wrapText="1"/>
      <protection locked="0"/>
    </xf>
    <xf numFmtId="0" fontId="29" fillId="42" borderId="10" xfId="87" applyFont="1" applyFill="1" applyBorder="1" applyAlignment="1" applyProtection="1">
      <alignment horizontal="justify" vertical="center" wrapText="1"/>
      <protection locked="0"/>
    </xf>
    <xf numFmtId="0" fontId="29" fillId="42" borderId="10" xfId="87" applyFont="1" applyFill="1" applyBorder="1" applyAlignment="1" applyProtection="1">
      <alignment horizontal="center" vertical="center" wrapText="1"/>
      <protection locked="0"/>
    </xf>
    <xf numFmtId="0" fontId="19" fillId="54" borderId="0" xfId="0" applyFont="1" applyFill="1" applyAlignment="1">
      <alignment/>
    </xf>
    <xf numFmtId="0" fontId="22" fillId="55" borderId="10" xfId="0" applyFont="1" applyFill="1" applyBorder="1" applyAlignment="1" applyProtection="1">
      <alignment horizontal="center" vertical="center"/>
      <protection locked="0"/>
    </xf>
    <xf numFmtId="0" fontId="4" fillId="55" borderId="10" xfId="0" applyFont="1" applyFill="1" applyBorder="1" applyAlignment="1" applyProtection="1">
      <alignment horizontal="center" vertical="center" wrapText="1"/>
      <protection locked="0"/>
    </xf>
    <xf numFmtId="0" fontId="6" fillId="55" borderId="10" xfId="0" applyFont="1" applyFill="1" applyBorder="1" applyAlignment="1" applyProtection="1">
      <alignment horizontal="center" vertical="center"/>
      <protection locked="0"/>
    </xf>
    <xf numFmtId="0" fontId="6" fillId="55" borderId="10" xfId="0" applyFont="1" applyFill="1" applyBorder="1" applyAlignment="1" applyProtection="1">
      <alignment horizontal="justify" vertical="center" wrapText="1"/>
      <protection locked="0"/>
    </xf>
    <xf numFmtId="0" fontId="5" fillId="55" borderId="10" xfId="0" applyFont="1" applyFill="1" applyBorder="1" applyAlignment="1" applyProtection="1">
      <alignment horizontal="center" vertical="center" wrapText="1"/>
      <protection locked="0"/>
    </xf>
    <xf numFmtId="49" fontId="6" fillId="55" borderId="10" xfId="0" applyNumberFormat="1" applyFont="1" applyFill="1" applyBorder="1" applyAlignment="1" applyProtection="1">
      <alignment horizontal="justify" vertical="center"/>
      <protection locked="0"/>
    </xf>
    <xf numFmtId="0" fontId="6" fillId="55" borderId="10" xfId="0" applyFont="1" applyFill="1" applyBorder="1" applyAlignment="1" applyProtection="1">
      <alignment horizontal="center" vertical="center" wrapText="1"/>
      <protection locked="0"/>
    </xf>
    <xf numFmtId="9" fontId="6" fillId="55" borderId="10" xfId="0" applyNumberFormat="1" applyFont="1" applyFill="1" applyBorder="1" applyAlignment="1" applyProtection="1">
      <alignment horizontal="center" vertical="center" wrapText="1"/>
      <protection locked="0"/>
    </xf>
    <xf numFmtId="0" fontId="3" fillId="55" borderId="10" xfId="0" applyFont="1" applyFill="1" applyBorder="1" applyAlignment="1" applyProtection="1">
      <alignment horizontal="center" vertical="center" wrapText="1"/>
      <protection/>
    </xf>
    <xf numFmtId="0" fontId="4" fillId="55" borderId="10" xfId="0" applyFont="1" applyFill="1" applyBorder="1" applyAlignment="1" applyProtection="1">
      <alignment horizontal="center" vertical="center"/>
      <protection/>
    </xf>
    <xf numFmtId="9" fontId="3" fillId="55" borderId="10" xfId="101" applyFont="1" applyFill="1" applyBorder="1" applyAlignment="1" applyProtection="1">
      <alignment horizontal="center" vertical="center" wrapText="1"/>
      <protection/>
    </xf>
    <xf numFmtId="0" fontId="9" fillId="55" borderId="10" xfId="0" applyFont="1" applyFill="1" applyBorder="1" applyAlignment="1" applyProtection="1">
      <alignment horizontal="center" vertical="center" wrapText="1"/>
      <protection locked="0"/>
    </xf>
    <xf numFmtId="0" fontId="4" fillId="55" borderId="12" xfId="87" applyFont="1" applyFill="1" applyBorder="1" applyAlignment="1" applyProtection="1">
      <alignment horizontal="justify" vertical="center"/>
      <protection locked="0"/>
    </xf>
    <xf numFmtId="0" fontId="29" fillId="55" borderId="10" xfId="0" applyFont="1" applyFill="1" applyBorder="1" applyAlignment="1">
      <alignment horizontal="justify" vertical="center"/>
    </xf>
    <xf numFmtId="0" fontId="6" fillId="55" borderId="10" xfId="0" applyFont="1" applyFill="1" applyBorder="1" applyAlignment="1" applyProtection="1">
      <alignment horizontal="justify" vertical="center" wrapText="1"/>
      <protection locked="0"/>
    </xf>
    <xf numFmtId="0" fontId="29" fillId="55" borderId="10" xfId="0" applyFont="1" applyFill="1" applyBorder="1" applyAlignment="1">
      <alignment horizontal="center" vertical="center" wrapText="1"/>
    </xf>
    <xf numFmtId="0" fontId="64" fillId="0" borderId="0" xfId="0" applyFont="1" applyAlignment="1">
      <alignment/>
    </xf>
    <xf numFmtId="0" fontId="64" fillId="37" borderId="0" xfId="0" applyFont="1" applyFill="1" applyBorder="1" applyAlignment="1">
      <alignment/>
    </xf>
    <xf numFmtId="0" fontId="29" fillId="36" borderId="10" xfId="87" applyFont="1" applyFill="1" applyBorder="1" applyAlignment="1" applyProtection="1">
      <alignment horizontal="center" vertical="center" wrapText="1"/>
      <protection locked="0"/>
    </xf>
    <xf numFmtId="0" fontId="29" fillId="53" borderId="10" xfId="87" applyFont="1" applyFill="1" applyBorder="1" applyAlignment="1" applyProtection="1">
      <alignment horizontal="center" vertical="center" wrapText="1"/>
      <protection locked="0"/>
    </xf>
    <xf numFmtId="0" fontId="29" fillId="41" borderId="10" xfId="87" applyFont="1" applyFill="1" applyBorder="1" applyAlignment="1" applyProtection="1">
      <alignment horizontal="center" vertical="center" wrapText="1"/>
      <protection locked="0"/>
    </xf>
    <xf numFmtId="0" fontId="5" fillId="36" borderId="12" xfId="0" applyFont="1" applyFill="1" applyBorder="1" applyAlignment="1" applyProtection="1">
      <alignment horizontal="center" vertical="center" wrapText="1"/>
      <protection locked="0"/>
    </xf>
    <xf numFmtId="3" fontId="0" fillId="48" borderId="12" xfId="0" applyNumberFormat="1" applyFill="1" applyBorder="1" applyAlignment="1">
      <alignment horizontal="center" vertical="center" wrapText="1"/>
    </xf>
    <xf numFmtId="0" fontId="29" fillId="46" borderId="10" xfId="0" applyFont="1" applyFill="1" applyBorder="1" applyAlignment="1" applyProtection="1">
      <alignment horizontal="justify" vertical="center" wrapText="1"/>
      <protection locked="0"/>
    </xf>
    <xf numFmtId="0" fontId="29" fillId="46" borderId="10" xfId="0" applyFont="1" applyFill="1" applyBorder="1" applyAlignment="1" applyProtection="1">
      <alignment horizontal="center" vertical="center" wrapText="1"/>
      <protection locked="0"/>
    </xf>
    <xf numFmtId="0" fontId="29" fillId="47" borderId="10" xfId="0" applyFont="1" applyFill="1" applyBorder="1" applyAlignment="1" applyProtection="1">
      <alignment horizontal="justify" vertical="center" wrapText="1"/>
      <protection locked="0"/>
    </xf>
    <xf numFmtId="0" fontId="29" fillId="47" borderId="10" xfId="0" applyFont="1" applyFill="1" applyBorder="1" applyAlignment="1" applyProtection="1">
      <alignment horizontal="center" vertical="center" wrapText="1"/>
      <protection locked="0"/>
    </xf>
    <xf numFmtId="0" fontId="29" fillId="39" borderId="10" xfId="87" applyNumberFormat="1" applyFont="1" applyFill="1" applyBorder="1" applyAlignment="1" applyProtection="1">
      <alignment horizontal="justify" vertical="center"/>
      <protection locked="0"/>
    </xf>
    <xf numFmtId="0" fontId="29" fillId="39" borderId="10" xfId="87" applyNumberFormat="1" applyFont="1" applyFill="1" applyBorder="1" applyAlignment="1" applyProtection="1">
      <alignment horizontal="center" vertical="center" wrapText="1"/>
      <protection locked="0"/>
    </xf>
    <xf numFmtId="0" fontId="29" fillId="45" borderId="10" xfId="0" applyFont="1" applyFill="1" applyBorder="1" applyAlignment="1" applyProtection="1">
      <alignment horizontal="justify" vertical="center" wrapText="1"/>
      <protection/>
    </xf>
    <xf numFmtId="0" fontId="29" fillId="45" borderId="10" xfId="0" applyFont="1" applyFill="1" applyBorder="1" applyAlignment="1" applyProtection="1">
      <alignment horizontal="center" vertical="center" wrapText="1"/>
      <protection/>
    </xf>
    <xf numFmtId="0" fontId="29" fillId="36" borderId="10" xfId="87" applyNumberFormat="1" applyFont="1" applyFill="1" applyBorder="1" applyAlignment="1" applyProtection="1">
      <alignment horizontal="justify" vertical="center"/>
      <protection locked="0"/>
    </xf>
    <xf numFmtId="0" fontId="29" fillId="36" borderId="10" xfId="87" applyFont="1" applyFill="1" applyBorder="1" applyAlignment="1" applyProtection="1">
      <alignment horizontal="justify" vertical="center"/>
      <protection locked="0"/>
    </xf>
    <xf numFmtId="0" fontId="29" fillId="42" borderId="10" xfId="87" applyFont="1" applyFill="1" applyBorder="1" applyAlignment="1" applyProtection="1">
      <alignment horizontal="justify" vertical="center"/>
      <protection locked="0"/>
    </xf>
    <xf numFmtId="0" fontId="29" fillId="3" borderId="10" xfId="87" applyFont="1" applyFill="1" applyBorder="1" applyAlignment="1" applyProtection="1">
      <alignment horizontal="justify" vertical="center"/>
      <protection locked="0"/>
    </xf>
    <xf numFmtId="0" fontId="29" fillId="53" borderId="10" xfId="87" applyFont="1" applyFill="1" applyBorder="1" applyAlignment="1" applyProtection="1">
      <alignment horizontal="justify" vertical="center"/>
      <protection locked="0"/>
    </xf>
    <xf numFmtId="0" fontId="29" fillId="41" borderId="10" xfId="87" applyFont="1" applyFill="1" applyBorder="1" applyAlignment="1" applyProtection="1">
      <alignment horizontal="justify" vertical="center"/>
      <protection locked="0"/>
    </xf>
    <xf numFmtId="3" fontId="64" fillId="48" borderId="10" xfId="0" applyNumberFormat="1" applyFont="1" applyFill="1" applyBorder="1" applyAlignment="1">
      <alignment horizontal="center" vertical="center" wrapText="1"/>
    </xf>
    <xf numFmtId="0" fontId="29" fillId="3" borderId="10" xfId="87" applyFont="1" applyFill="1" applyBorder="1" applyAlignment="1" applyProtection="1">
      <alignment horizontal="center" vertical="center"/>
      <protection locked="0"/>
    </xf>
    <xf numFmtId="0" fontId="4" fillId="36" borderId="0" xfId="0" applyFont="1" applyFill="1" applyBorder="1" applyAlignment="1" applyProtection="1">
      <alignment horizontal="justify" vertical="center"/>
      <protection locked="0"/>
    </xf>
    <xf numFmtId="0" fontId="19" fillId="4" borderId="10" xfId="0" applyFont="1" applyFill="1" applyBorder="1" applyAlignment="1">
      <alignment horizontal="center" vertical="center"/>
    </xf>
    <xf numFmtId="0" fontId="6" fillId="37" borderId="16" xfId="72" applyFont="1" applyFill="1" applyBorder="1" applyAlignment="1">
      <alignment horizontal="center" vertical="center"/>
      <protection/>
    </xf>
    <xf numFmtId="0" fontId="6" fillId="37" borderId="17" xfId="72" applyFont="1" applyFill="1" applyBorder="1" applyAlignment="1">
      <alignment horizontal="center" vertical="center"/>
      <protection/>
    </xf>
    <xf numFmtId="0" fontId="6" fillId="37" borderId="18" xfId="72" applyFont="1" applyFill="1" applyBorder="1" applyAlignment="1">
      <alignment horizontal="center" vertical="center"/>
      <protection/>
    </xf>
    <xf numFmtId="0" fontId="6" fillId="37" borderId="19" xfId="72" applyFont="1" applyFill="1" applyBorder="1" applyAlignment="1">
      <alignment horizontal="center" vertical="center"/>
      <protection/>
    </xf>
    <xf numFmtId="0" fontId="6" fillId="37" borderId="0" xfId="72" applyFont="1" applyFill="1" applyBorder="1" applyAlignment="1">
      <alignment horizontal="center" vertical="center"/>
      <protection/>
    </xf>
    <xf numFmtId="0" fontId="6" fillId="37" borderId="20" xfId="72" applyFont="1" applyFill="1" applyBorder="1" applyAlignment="1">
      <alignment horizontal="center" vertical="center"/>
      <protection/>
    </xf>
    <xf numFmtId="0" fontId="6" fillId="37" borderId="21" xfId="72" applyFont="1" applyFill="1" applyBorder="1" applyAlignment="1">
      <alignment horizontal="center" vertical="center"/>
      <protection/>
    </xf>
    <xf numFmtId="0" fontId="6" fillId="37" borderId="22" xfId="72" applyFont="1" applyFill="1" applyBorder="1" applyAlignment="1">
      <alignment horizontal="center" vertical="center"/>
      <protection/>
    </xf>
    <xf numFmtId="0" fontId="6" fillId="37" borderId="23" xfId="72" applyFont="1" applyFill="1" applyBorder="1" applyAlignment="1">
      <alignment horizontal="center" vertical="center"/>
      <protection/>
    </xf>
    <xf numFmtId="0" fontId="7" fillId="37" borderId="10" xfId="72" applyFont="1" applyFill="1" applyBorder="1" applyAlignment="1">
      <alignment horizontal="center" vertical="center"/>
      <protection/>
    </xf>
    <xf numFmtId="0" fontId="8" fillId="37" borderId="12" xfId="72" applyFont="1" applyFill="1" applyBorder="1" applyAlignment="1">
      <alignment horizontal="center" vertical="center"/>
      <protection/>
    </xf>
    <xf numFmtId="0" fontId="8" fillId="37" borderId="13" xfId="72" applyFont="1" applyFill="1" applyBorder="1" applyAlignment="1">
      <alignment horizontal="center" vertical="center"/>
      <protection/>
    </xf>
    <xf numFmtId="0" fontId="8" fillId="37" borderId="24" xfId="72" applyFont="1" applyFill="1" applyBorder="1" applyAlignment="1">
      <alignment horizontal="center" vertical="center"/>
      <protection/>
    </xf>
    <xf numFmtId="0" fontId="8" fillId="37" borderId="10" xfId="72" applyFont="1" applyFill="1" applyBorder="1" applyAlignment="1">
      <alignment horizontal="center" vertical="center"/>
      <protection/>
    </xf>
    <xf numFmtId="0" fontId="7" fillId="37" borderId="16" xfId="72" applyFont="1" applyFill="1" applyBorder="1" applyAlignment="1">
      <alignment horizontal="center" vertical="center"/>
      <protection/>
    </xf>
    <xf numFmtId="0" fontId="7" fillId="37" borderId="17" xfId="72" applyFont="1" applyFill="1" applyBorder="1" applyAlignment="1">
      <alignment horizontal="center" vertical="center"/>
      <protection/>
    </xf>
    <xf numFmtId="0" fontId="7" fillId="37" borderId="18" xfId="72" applyFont="1" applyFill="1" applyBorder="1" applyAlignment="1">
      <alignment horizontal="center" vertical="center"/>
      <protection/>
    </xf>
    <xf numFmtId="0" fontId="7" fillId="37" borderId="21" xfId="72" applyFont="1" applyFill="1" applyBorder="1" applyAlignment="1">
      <alignment horizontal="center" vertical="center"/>
      <protection/>
    </xf>
    <xf numFmtId="0" fontId="7" fillId="37" borderId="22" xfId="72" applyFont="1" applyFill="1" applyBorder="1" applyAlignment="1">
      <alignment horizontal="center" vertical="center"/>
      <protection/>
    </xf>
    <xf numFmtId="0" fontId="7" fillId="37" borderId="23" xfId="72" applyFont="1" applyFill="1" applyBorder="1" applyAlignment="1">
      <alignment horizontal="center" vertical="center"/>
      <protection/>
    </xf>
    <xf numFmtId="0" fontId="7" fillId="37" borderId="12" xfId="72" applyFont="1" applyFill="1" applyBorder="1" applyAlignment="1">
      <alignment horizontal="center" vertical="center"/>
      <protection/>
    </xf>
    <xf numFmtId="0" fontId="7" fillId="37" borderId="13" xfId="72" applyFont="1" applyFill="1" applyBorder="1" applyAlignment="1">
      <alignment horizontal="center" vertical="center"/>
      <protection/>
    </xf>
    <xf numFmtId="0" fontId="7" fillId="37" borderId="24" xfId="72" applyFont="1" applyFill="1" applyBorder="1" applyAlignment="1">
      <alignment horizontal="center" vertical="center"/>
      <protection/>
    </xf>
    <xf numFmtId="0" fontId="17" fillId="37" borderId="0" xfId="0" applyFont="1" applyFill="1" applyAlignment="1">
      <alignment horizontal="left"/>
    </xf>
    <xf numFmtId="0" fontId="8" fillId="32" borderId="10"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16" fillId="37" borderId="0" xfId="0" applyFont="1" applyFill="1" applyBorder="1" applyAlignment="1">
      <alignment horizontal="center"/>
    </xf>
    <xf numFmtId="0" fontId="0" fillId="37" borderId="0" xfId="0" applyFill="1" applyBorder="1" applyAlignment="1">
      <alignment horizontal="center"/>
    </xf>
    <xf numFmtId="0" fontId="8" fillId="36" borderId="10" xfId="0"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locked="0"/>
    </xf>
    <xf numFmtId="0" fontId="0" fillId="0" borderId="10" xfId="0" applyBorder="1" applyAlignment="1" applyProtection="1">
      <alignment/>
      <protection locked="0"/>
    </xf>
    <xf numFmtId="0" fontId="16" fillId="2" borderId="10" xfId="0" applyFont="1" applyFill="1" applyBorder="1" applyAlignment="1">
      <alignment horizontal="center"/>
    </xf>
    <xf numFmtId="0" fontId="0" fillId="56" borderId="0" xfId="0" applyFill="1" applyAlignment="1">
      <alignment horizontal="center"/>
    </xf>
    <xf numFmtId="0" fontId="0" fillId="57" borderId="10" xfId="0" applyFill="1" applyBorder="1" applyAlignment="1">
      <alignment horizontal="center" vertical="center"/>
    </xf>
    <xf numFmtId="0" fontId="0" fillId="58" borderId="10" xfId="0" applyFill="1" applyBorder="1" applyAlignment="1">
      <alignment horizontal="center"/>
    </xf>
    <xf numFmtId="0" fontId="0" fillId="48" borderId="10" xfId="0" applyFill="1" applyBorder="1" applyAlignment="1">
      <alignment horizontal="center"/>
    </xf>
    <xf numFmtId="0" fontId="0" fillId="50" borderId="10" xfId="0" applyFill="1" applyBorder="1" applyAlignment="1">
      <alignment horizontal="center"/>
    </xf>
    <xf numFmtId="0" fontId="0" fillId="11" borderId="11" xfId="0" applyFill="1" applyBorder="1" applyAlignment="1">
      <alignment horizontal="center" vertical="center" wrapText="1"/>
    </xf>
    <xf numFmtId="0" fontId="0" fillId="11" borderId="25" xfId="0" applyFill="1" applyBorder="1" applyAlignment="1">
      <alignment horizontal="center" vertical="center" wrapText="1"/>
    </xf>
    <xf numFmtId="0" fontId="0" fillId="11" borderId="26" xfId="0" applyFill="1" applyBorder="1" applyAlignment="1">
      <alignment horizontal="center" vertical="center" wrapText="1"/>
    </xf>
    <xf numFmtId="0" fontId="0" fillId="52" borderId="10" xfId="0" applyFill="1" applyBorder="1" applyAlignment="1">
      <alignment horizontal="center"/>
    </xf>
    <xf numFmtId="0" fontId="0" fillId="12" borderId="10" xfId="0" applyFill="1" applyBorder="1" applyAlignment="1">
      <alignment horizontal="center" wrapText="1"/>
    </xf>
    <xf numFmtId="0" fontId="0" fillId="59" borderId="10" xfId="0" applyFill="1" applyBorder="1" applyAlignment="1">
      <alignment horizontal="center" wrapText="1"/>
    </xf>
    <xf numFmtId="0" fontId="0" fillId="60" borderId="10" xfId="0" applyFill="1" applyBorder="1" applyAlignment="1">
      <alignment horizontal="center" wrapText="1"/>
    </xf>
    <xf numFmtId="0" fontId="0" fillId="12" borderId="10" xfId="0" applyFill="1" applyBorder="1" applyAlignment="1">
      <alignment horizontal="center"/>
    </xf>
    <xf numFmtId="0" fontId="0" fillId="57" borderId="10" xfId="0" applyFill="1" applyBorder="1" applyAlignment="1">
      <alignment horizontal="center"/>
    </xf>
    <xf numFmtId="3" fontId="64" fillId="48" borderId="10" xfId="0" applyNumberFormat="1" applyFont="1" applyFill="1" applyBorder="1" applyAlignment="1">
      <alignment horizontal="justify" vertical="center" wrapText="1"/>
    </xf>
    <xf numFmtId="0" fontId="30" fillId="2" borderId="10" xfId="87" applyFont="1" applyFill="1" applyBorder="1" applyAlignment="1" applyProtection="1">
      <alignment horizontal="justify" vertical="center" wrapText="1"/>
      <protection locked="0"/>
    </xf>
    <xf numFmtId="0" fontId="30" fillId="2" borderId="10" xfId="87" applyFont="1" applyFill="1" applyBorder="1" applyAlignment="1" applyProtection="1">
      <alignment horizontal="center" vertical="center" wrapText="1"/>
      <protection locked="0"/>
    </xf>
    <xf numFmtId="0" fontId="29" fillId="3" borderId="10" xfId="87" applyFont="1" applyFill="1" applyBorder="1" applyAlignment="1" applyProtection="1">
      <alignment horizontal="center" vertical="center" wrapText="1"/>
      <protection locked="0"/>
    </xf>
  </cellXfs>
  <cellStyles count="10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2" xfId="55"/>
    <cellStyle name="Millares 3" xfId="56"/>
    <cellStyle name="Millares 4" xfId="57"/>
    <cellStyle name="Millares 5" xfId="58"/>
    <cellStyle name="Millares 6" xfId="59"/>
    <cellStyle name="Millares 7" xfId="60"/>
    <cellStyle name="Millares 8" xfId="61"/>
    <cellStyle name="Millares 9" xfId="62"/>
    <cellStyle name="Currency" xfId="63"/>
    <cellStyle name="Currency [0]" xfId="64"/>
    <cellStyle name="Neutral" xfId="65"/>
    <cellStyle name="Normal 10" xfId="66"/>
    <cellStyle name="Normal 11" xfId="67"/>
    <cellStyle name="Normal 12" xfId="68"/>
    <cellStyle name="Normal 13" xfId="69"/>
    <cellStyle name="Normal 14" xfId="70"/>
    <cellStyle name="Normal 15" xfId="71"/>
    <cellStyle name="Normal 2" xfId="72"/>
    <cellStyle name="Normal 2 10" xfId="73"/>
    <cellStyle name="Normal 2 11" xfId="74"/>
    <cellStyle name="Normal 2 12" xfId="75"/>
    <cellStyle name="Normal 2 13" xfId="76"/>
    <cellStyle name="Normal 2 14" xfId="77"/>
    <cellStyle name="Normal 2 2" xfId="78"/>
    <cellStyle name="Normal 2 3" xfId="79"/>
    <cellStyle name="Normal 2 4" xfId="80"/>
    <cellStyle name="Normal 2 5" xfId="81"/>
    <cellStyle name="Normal 2 6" xfId="82"/>
    <cellStyle name="Normal 2 7" xfId="83"/>
    <cellStyle name="Normal 2 8" xfId="84"/>
    <cellStyle name="Normal 2 9" xfId="85"/>
    <cellStyle name="Normal 3" xfId="86"/>
    <cellStyle name="Normal 4" xfId="87"/>
    <cellStyle name="Normal 5" xfId="88"/>
    <cellStyle name="Normal 6" xfId="89"/>
    <cellStyle name="Normal 7" xfId="90"/>
    <cellStyle name="Normal 8" xfId="91"/>
    <cellStyle name="Normal 9" xfId="92"/>
    <cellStyle name="Notas" xfId="93"/>
    <cellStyle name="Percent" xfId="94"/>
    <cellStyle name="Porcentual 10" xfId="95"/>
    <cellStyle name="Porcentual 11" xfId="96"/>
    <cellStyle name="Porcentual 12" xfId="97"/>
    <cellStyle name="Porcentual 13" xfId="98"/>
    <cellStyle name="Porcentual 14" xfId="99"/>
    <cellStyle name="Porcentual 15" xfId="100"/>
    <cellStyle name="Porcentual 2" xfId="101"/>
    <cellStyle name="Porcentual 3" xfId="102"/>
    <cellStyle name="Porcentual 4" xfId="103"/>
    <cellStyle name="Porcentual 5" xfId="104"/>
    <cellStyle name="Porcentual 6" xfId="105"/>
    <cellStyle name="Porcentual 7" xfId="106"/>
    <cellStyle name="Porcentual 8" xfId="107"/>
    <cellStyle name="Porcentual 9" xfId="108"/>
    <cellStyle name="Salida" xfId="109"/>
    <cellStyle name="Texto de advertencia" xfId="110"/>
    <cellStyle name="Texto explicativo" xfId="111"/>
    <cellStyle name="Título" xfId="112"/>
    <cellStyle name="Título 1" xfId="113"/>
    <cellStyle name="Título 2" xfId="114"/>
    <cellStyle name="Título 3" xfId="115"/>
    <cellStyle name="Total" xfId="116"/>
  </cellStyles>
  <dxfs count="22">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0000"/>
        </patternFill>
      </fill>
    </dxf>
    <dxf>
      <fill>
        <patternFill>
          <bgColor rgb="FF00FF00"/>
        </patternFill>
      </fill>
    </dxf>
    <dxf>
      <fill>
        <patternFill>
          <bgColor rgb="FFFFFF00"/>
        </patternFill>
      </fill>
    </dxf>
    <dxf>
      <fill>
        <patternFill>
          <bgColor rgb="FFFFFF00"/>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2</xdr:col>
      <xdr:colOff>123825</xdr:colOff>
      <xdr:row>2</xdr:row>
      <xdr:rowOff>371475</xdr:rowOff>
    </xdr:to>
    <xdr:pic>
      <xdr:nvPicPr>
        <xdr:cNvPr id="1" name="Picture 30"/>
        <xdr:cNvPicPr preferRelativeResize="1">
          <a:picLocks noChangeAspect="1"/>
        </xdr:cNvPicPr>
      </xdr:nvPicPr>
      <xdr:blipFill>
        <a:blip r:embed="rId1"/>
        <a:stretch>
          <a:fillRect/>
        </a:stretch>
      </xdr:blipFill>
      <xdr:spPr>
        <a:xfrm>
          <a:off x="123825" y="123825"/>
          <a:ext cx="1704975" cy="933450"/>
        </a:xfrm>
        <a:prstGeom prst="rect">
          <a:avLst/>
        </a:prstGeom>
        <a:noFill/>
        <a:ln w="9525" cmpd="sng">
          <a:noFill/>
        </a:ln>
      </xdr:spPr>
    </xdr:pic>
    <xdr:clientData/>
  </xdr:twoCellAnchor>
  <xdr:twoCellAnchor>
    <xdr:from>
      <xdr:col>21</xdr:col>
      <xdr:colOff>133350</xdr:colOff>
      <xdr:row>0</xdr:row>
      <xdr:rowOff>38100</xdr:rowOff>
    </xdr:from>
    <xdr:to>
      <xdr:col>21</xdr:col>
      <xdr:colOff>2819400</xdr:colOff>
      <xdr:row>2</xdr:row>
      <xdr:rowOff>361950</xdr:rowOff>
    </xdr:to>
    <xdr:pic>
      <xdr:nvPicPr>
        <xdr:cNvPr id="2" name="Picture 267" descr="LOGOFPS1"/>
        <xdr:cNvPicPr preferRelativeResize="1">
          <a:picLocks noChangeAspect="1"/>
        </xdr:cNvPicPr>
      </xdr:nvPicPr>
      <xdr:blipFill>
        <a:blip r:embed="rId2"/>
        <a:stretch>
          <a:fillRect/>
        </a:stretch>
      </xdr:blipFill>
      <xdr:spPr>
        <a:xfrm>
          <a:off x="18849975" y="38100"/>
          <a:ext cx="26860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57"/>
  <sheetViews>
    <sheetView tabSelected="1" zoomScale="80" zoomScaleNormal="80" zoomScalePageLayoutView="0" workbookViewId="0" topLeftCell="A1">
      <pane ySplit="7" topLeftCell="A46" activePane="bottomLeft" state="frozen"/>
      <selection pane="topLeft" activeCell="D1" sqref="D1"/>
      <selection pane="bottomLeft" activeCell="D47" sqref="D47"/>
    </sheetView>
  </sheetViews>
  <sheetFormatPr defaultColWidth="11.421875" defaultRowHeight="15"/>
  <cols>
    <col min="1" max="1" width="3.421875" style="0" customWidth="1"/>
    <col min="2" max="2" width="22.140625" style="0" customWidth="1"/>
    <col min="3" max="3" width="6.140625" style="0" customWidth="1"/>
    <col min="4" max="4" width="24.140625" style="0" customWidth="1"/>
    <col min="5" max="5" width="15.421875" style="0" customWidth="1"/>
    <col min="6" max="6" width="12.8515625" style="0" customWidth="1"/>
    <col min="7" max="7" width="9.8515625" style="0" customWidth="1"/>
    <col min="8" max="8" width="15.421875" style="0" customWidth="1"/>
    <col min="9" max="9" width="22.140625" style="0" customWidth="1"/>
    <col min="10" max="10" width="10.7109375" style="0" customWidth="1"/>
    <col min="11" max="11" width="12.421875" style="0" customWidth="1"/>
    <col min="12" max="12" width="8.8515625" style="0" customWidth="1"/>
    <col min="13" max="13" width="13.8515625" style="0" customWidth="1"/>
    <col min="14" max="14" width="11.8515625" style="0" customWidth="1"/>
    <col min="15" max="15" width="12.28125" style="0" customWidth="1"/>
    <col min="16" max="16" width="16.28125" style="0" customWidth="1"/>
    <col min="17" max="17" width="13.00390625" style="0" customWidth="1"/>
    <col min="18" max="18" width="13.57421875" style="0" customWidth="1"/>
    <col min="20" max="20" width="10.57421875" style="0" customWidth="1"/>
    <col min="21" max="21" width="14.28125" style="0" customWidth="1"/>
    <col min="22" max="22" width="43.28125" style="0" customWidth="1"/>
    <col min="23" max="23" width="53.28125" style="222" customWidth="1"/>
    <col min="24" max="24" width="14.28125" style="222" customWidth="1"/>
    <col min="26" max="26" width="11.57421875" style="0" bestFit="1" customWidth="1"/>
  </cols>
  <sheetData>
    <row r="1" spans="1:22" ht="42.75" customHeight="1">
      <c r="A1" s="247"/>
      <c r="B1" s="248"/>
      <c r="C1" s="249"/>
      <c r="D1" s="267" t="s">
        <v>173</v>
      </c>
      <c r="E1" s="268"/>
      <c r="F1" s="268"/>
      <c r="G1" s="268"/>
      <c r="H1" s="268"/>
      <c r="I1" s="268"/>
      <c r="J1" s="268"/>
      <c r="K1" s="268"/>
      <c r="L1" s="268"/>
      <c r="M1" s="268"/>
      <c r="N1" s="268"/>
      <c r="O1" s="268"/>
      <c r="P1" s="268"/>
      <c r="Q1" s="268"/>
      <c r="R1" s="268"/>
      <c r="S1" s="268"/>
      <c r="T1" s="268"/>
      <c r="U1" s="269"/>
      <c r="V1" s="256"/>
    </row>
    <row r="2" spans="1:22" ht="11.25" customHeight="1">
      <c r="A2" s="250"/>
      <c r="B2" s="251"/>
      <c r="C2" s="252"/>
      <c r="D2" s="261" t="s">
        <v>25</v>
      </c>
      <c r="E2" s="262"/>
      <c r="F2" s="262"/>
      <c r="G2" s="262"/>
      <c r="H2" s="262"/>
      <c r="I2" s="262"/>
      <c r="J2" s="262"/>
      <c r="K2" s="262"/>
      <c r="L2" s="262"/>
      <c r="M2" s="262"/>
      <c r="N2" s="262"/>
      <c r="O2" s="262"/>
      <c r="P2" s="262"/>
      <c r="Q2" s="262"/>
      <c r="R2" s="262"/>
      <c r="S2" s="262"/>
      <c r="T2" s="262"/>
      <c r="U2" s="263"/>
      <c r="V2" s="256"/>
    </row>
    <row r="3" spans="1:22" ht="30" customHeight="1">
      <c r="A3" s="253"/>
      <c r="B3" s="254"/>
      <c r="C3" s="255"/>
      <c r="D3" s="264"/>
      <c r="E3" s="265"/>
      <c r="F3" s="265"/>
      <c r="G3" s="265"/>
      <c r="H3" s="265"/>
      <c r="I3" s="265"/>
      <c r="J3" s="265"/>
      <c r="K3" s="265"/>
      <c r="L3" s="265"/>
      <c r="M3" s="265"/>
      <c r="N3" s="265"/>
      <c r="O3" s="265"/>
      <c r="P3" s="265"/>
      <c r="Q3" s="265"/>
      <c r="R3" s="265"/>
      <c r="S3" s="265"/>
      <c r="T3" s="265"/>
      <c r="U3" s="266"/>
      <c r="V3" s="256"/>
    </row>
    <row r="4" spans="1:22" ht="22.5" customHeight="1">
      <c r="A4" s="257" t="s">
        <v>171</v>
      </c>
      <c r="B4" s="258"/>
      <c r="C4" s="259"/>
      <c r="D4" s="257" t="s">
        <v>27</v>
      </c>
      <c r="E4" s="258"/>
      <c r="F4" s="258"/>
      <c r="G4" s="258"/>
      <c r="H4" s="258"/>
      <c r="I4" s="258"/>
      <c r="J4" s="258"/>
      <c r="K4" s="258"/>
      <c r="L4" s="259"/>
      <c r="M4" s="260" t="s">
        <v>172</v>
      </c>
      <c r="N4" s="260"/>
      <c r="O4" s="260"/>
      <c r="P4" s="260"/>
      <c r="Q4" s="260"/>
      <c r="R4" s="260"/>
      <c r="S4" s="260"/>
      <c r="T4" s="260"/>
      <c r="U4" s="260"/>
      <c r="V4" s="125" t="s">
        <v>26</v>
      </c>
    </row>
    <row r="5" spans="1:22" ht="6.75" customHeight="1">
      <c r="A5" s="126"/>
      <c r="B5" s="127"/>
      <c r="C5" s="127"/>
      <c r="D5" s="127"/>
      <c r="E5" s="127"/>
      <c r="F5" s="127"/>
      <c r="G5" s="127"/>
      <c r="H5" s="127"/>
      <c r="I5" s="127"/>
      <c r="J5" s="127"/>
      <c r="K5" s="127"/>
      <c r="L5" s="127"/>
      <c r="M5" s="127"/>
      <c r="N5" s="127"/>
      <c r="O5" s="127"/>
      <c r="P5" s="127"/>
      <c r="Q5" s="127"/>
      <c r="R5" s="127"/>
      <c r="S5" s="127"/>
      <c r="T5" s="127"/>
      <c r="U5" s="127"/>
      <c r="V5" s="127"/>
    </row>
    <row r="6" spans="1:22" ht="23.25" customHeight="1">
      <c r="A6" s="271" t="s">
        <v>0</v>
      </c>
      <c r="B6" s="271"/>
      <c r="C6" s="271"/>
      <c r="D6" s="271"/>
      <c r="E6" s="272" t="s">
        <v>1</v>
      </c>
      <c r="F6" s="272"/>
      <c r="G6" s="272"/>
      <c r="H6" s="272"/>
      <c r="I6" s="272"/>
      <c r="J6" s="272"/>
      <c r="K6" s="272"/>
      <c r="L6" s="272"/>
      <c r="M6" s="275" t="s">
        <v>2</v>
      </c>
      <c r="N6" s="275"/>
      <c r="O6" s="275"/>
      <c r="P6" s="275"/>
      <c r="Q6" s="276" t="s">
        <v>3</v>
      </c>
      <c r="R6" s="276"/>
      <c r="S6" s="276"/>
      <c r="T6" s="276"/>
      <c r="U6" s="276"/>
      <c r="V6" s="277"/>
    </row>
    <row r="7" spans="1:24" ht="141.75" customHeight="1">
      <c r="A7" s="1" t="s">
        <v>4</v>
      </c>
      <c r="B7" s="1" t="s">
        <v>22</v>
      </c>
      <c r="C7" s="1" t="s">
        <v>4</v>
      </c>
      <c r="D7" s="1" t="s">
        <v>23</v>
      </c>
      <c r="E7" s="2" t="s">
        <v>24</v>
      </c>
      <c r="F7" s="2" t="s">
        <v>5</v>
      </c>
      <c r="G7" s="2" t="s">
        <v>6</v>
      </c>
      <c r="H7" s="2" t="s">
        <v>7</v>
      </c>
      <c r="I7" s="2" t="s">
        <v>8</v>
      </c>
      <c r="J7" s="2" t="s">
        <v>9</v>
      </c>
      <c r="K7" s="2" t="s">
        <v>10</v>
      </c>
      <c r="L7" s="2" t="s">
        <v>11</v>
      </c>
      <c r="M7" s="3" t="s">
        <v>12</v>
      </c>
      <c r="N7" s="4" t="s">
        <v>13</v>
      </c>
      <c r="O7" s="1" t="s">
        <v>14</v>
      </c>
      <c r="P7" s="8" t="s">
        <v>15</v>
      </c>
      <c r="Q7" s="5" t="s">
        <v>16</v>
      </c>
      <c r="R7" s="5" t="s">
        <v>17</v>
      </c>
      <c r="S7" s="11" t="s">
        <v>18</v>
      </c>
      <c r="T7" s="6" t="s">
        <v>19</v>
      </c>
      <c r="U7" s="7" t="s">
        <v>20</v>
      </c>
      <c r="V7" s="227" t="s">
        <v>21</v>
      </c>
      <c r="W7" s="180" t="s">
        <v>300</v>
      </c>
      <c r="X7" s="180" t="s">
        <v>301</v>
      </c>
    </row>
    <row r="8" spans="1:24" ht="123" customHeight="1">
      <c r="A8" s="14">
        <v>6</v>
      </c>
      <c r="B8" s="15" t="s">
        <v>40</v>
      </c>
      <c r="C8" s="16">
        <v>6.2</v>
      </c>
      <c r="D8" s="15" t="s">
        <v>41</v>
      </c>
      <c r="E8" s="17" t="s">
        <v>33</v>
      </c>
      <c r="F8" s="17" t="s">
        <v>42</v>
      </c>
      <c r="G8" s="18" t="s">
        <v>43</v>
      </c>
      <c r="H8" s="123" t="s">
        <v>187</v>
      </c>
      <c r="I8" s="19" t="s">
        <v>44</v>
      </c>
      <c r="J8" s="20" t="s">
        <v>35</v>
      </c>
      <c r="K8" s="20" t="s">
        <v>39</v>
      </c>
      <c r="L8" s="21">
        <v>0.9</v>
      </c>
      <c r="M8" s="22" t="s">
        <v>28</v>
      </c>
      <c r="N8" s="22" t="s">
        <v>29</v>
      </c>
      <c r="O8" s="163" t="s">
        <v>30</v>
      </c>
      <c r="P8" s="22" t="s">
        <v>31</v>
      </c>
      <c r="Q8" s="164">
        <v>35</v>
      </c>
      <c r="R8" s="164">
        <v>35</v>
      </c>
      <c r="S8" s="23">
        <f>+Q8/R8</f>
        <v>1</v>
      </c>
      <c r="T8" s="23">
        <f>+S8/L8</f>
        <v>1.1111111111111112</v>
      </c>
      <c r="U8" s="157" t="str">
        <f>IF(S8&gt;=95%,$P$7,IF(S8&gt;=70%,$O$7,IF(S8&gt;=50%,$N$7,IF(S8&lt;50%,$M$7,"ojo"))))</f>
        <v>SATISFACTORIO</v>
      </c>
      <c r="V8" s="181" t="s">
        <v>236</v>
      </c>
      <c r="W8" s="229" t="s">
        <v>313</v>
      </c>
      <c r="X8" s="230" t="s">
        <v>303</v>
      </c>
    </row>
    <row r="9" spans="1:24" ht="180" customHeight="1">
      <c r="A9" s="14">
        <v>6</v>
      </c>
      <c r="B9" s="15" t="s">
        <v>40</v>
      </c>
      <c r="C9" s="16">
        <v>6.1</v>
      </c>
      <c r="D9" s="15" t="s">
        <v>41</v>
      </c>
      <c r="E9" s="17" t="s">
        <v>33</v>
      </c>
      <c r="F9" s="17" t="s">
        <v>34</v>
      </c>
      <c r="G9" s="18" t="s">
        <v>188</v>
      </c>
      <c r="H9" s="123" t="s">
        <v>167</v>
      </c>
      <c r="I9" s="19" t="s">
        <v>189</v>
      </c>
      <c r="J9" s="20" t="s">
        <v>35</v>
      </c>
      <c r="K9" s="20" t="s">
        <v>39</v>
      </c>
      <c r="L9" s="21">
        <v>1</v>
      </c>
      <c r="M9" s="22" t="s">
        <v>28</v>
      </c>
      <c r="N9" s="22" t="s">
        <v>29</v>
      </c>
      <c r="O9" s="22" t="s">
        <v>30</v>
      </c>
      <c r="P9" s="22" t="s">
        <v>31</v>
      </c>
      <c r="Q9" s="164">
        <v>1</v>
      </c>
      <c r="R9" s="164">
        <v>1</v>
      </c>
      <c r="S9" s="23">
        <f>+Q9/R9</f>
        <v>1</v>
      </c>
      <c r="T9" s="23">
        <f>+S9/L9</f>
        <v>1</v>
      </c>
      <c r="U9" s="157" t="str">
        <f>IF(S8&gt;=95%,$P$7,IF(S8&gt;=70%,$O$7,IF(S8&gt;=50%,$N$7,IF(S8&lt;50%,$M$7,"ojo"))))</f>
        <v>SATISFACTORIO</v>
      </c>
      <c r="V9" s="181" t="s">
        <v>257</v>
      </c>
      <c r="W9" s="229" t="s">
        <v>302</v>
      </c>
      <c r="X9" s="230" t="s">
        <v>303</v>
      </c>
    </row>
    <row r="10" spans="1:24" ht="110.25" customHeight="1">
      <c r="A10" s="14">
        <v>3</v>
      </c>
      <c r="B10" s="15" t="s">
        <v>32</v>
      </c>
      <c r="C10" s="16">
        <v>3.5</v>
      </c>
      <c r="D10" s="15" t="s">
        <v>37</v>
      </c>
      <c r="E10" s="17" t="s">
        <v>33</v>
      </c>
      <c r="F10" s="17" t="s">
        <v>34</v>
      </c>
      <c r="G10" s="18" t="s">
        <v>38</v>
      </c>
      <c r="H10" s="123" t="s">
        <v>190</v>
      </c>
      <c r="I10" s="19" t="s">
        <v>193</v>
      </c>
      <c r="J10" s="20" t="s">
        <v>35</v>
      </c>
      <c r="K10" s="20" t="s">
        <v>36</v>
      </c>
      <c r="L10" s="21">
        <v>1</v>
      </c>
      <c r="M10" s="22" t="s">
        <v>28</v>
      </c>
      <c r="N10" s="22" t="s">
        <v>29</v>
      </c>
      <c r="O10" s="22" t="s">
        <v>30</v>
      </c>
      <c r="P10" s="22" t="s">
        <v>31</v>
      </c>
      <c r="Q10" s="164">
        <v>1</v>
      </c>
      <c r="R10" s="164">
        <v>1</v>
      </c>
      <c r="S10" s="23">
        <f>+Q10/R10</f>
        <v>1</v>
      </c>
      <c r="T10" s="23">
        <f aca="true" t="shared" si="0" ref="T10:T48">+S10/L10</f>
        <v>1</v>
      </c>
      <c r="U10" s="9" t="str">
        <f>IF(S10&gt;=95%,$P$7,IF(S10&gt;=70%,$O$7,IF(S10&gt;=50%,$N$7,IF(S10&lt;50%,$M$7,"ojo"))))</f>
        <v>SATISFACTORIO</v>
      </c>
      <c r="V10" s="181" t="s">
        <v>239</v>
      </c>
      <c r="W10" s="229" t="s">
        <v>304</v>
      </c>
      <c r="X10" s="230" t="s">
        <v>303</v>
      </c>
    </row>
    <row r="11" spans="1:24" ht="101.25" customHeight="1">
      <c r="A11" s="14">
        <v>3</v>
      </c>
      <c r="B11" s="15" t="s">
        <v>32</v>
      </c>
      <c r="C11" s="16">
        <v>3.2</v>
      </c>
      <c r="D11" s="15" t="s">
        <v>191</v>
      </c>
      <c r="E11" s="17" t="s">
        <v>33</v>
      </c>
      <c r="F11" s="17" t="s">
        <v>34</v>
      </c>
      <c r="G11" s="18" t="s">
        <v>168</v>
      </c>
      <c r="H11" s="123" t="s">
        <v>186</v>
      </c>
      <c r="I11" s="19" t="s">
        <v>192</v>
      </c>
      <c r="J11" s="20" t="s">
        <v>35</v>
      </c>
      <c r="K11" s="20" t="s">
        <v>39</v>
      </c>
      <c r="L11" s="21">
        <v>0.95</v>
      </c>
      <c r="M11" s="22" t="s">
        <v>28</v>
      </c>
      <c r="N11" s="22" t="s">
        <v>29</v>
      </c>
      <c r="O11" s="22" t="s">
        <v>30</v>
      </c>
      <c r="P11" s="22" t="s">
        <v>31</v>
      </c>
      <c r="Q11" s="164">
        <v>698</v>
      </c>
      <c r="R11" s="164">
        <v>7</v>
      </c>
      <c r="S11" s="23">
        <f aca="true" t="shared" si="1" ref="S11:S48">+Q11/R11</f>
        <v>99.71428571428571</v>
      </c>
      <c r="T11" s="23">
        <f t="shared" si="0"/>
        <v>104.96240601503759</v>
      </c>
      <c r="U11" s="157" t="str">
        <f>IF(S11&gt;=95%,$P$7,IF(S11&gt;=70%,$O$7,IF(S11&gt;=50%,$N$7,IF(S11&lt;50%,$M$7,"ojo"))))</f>
        <v>SATISFACTORIO</v>
      </c>
      <c r="V11" s="182" t="s">
        <v>237</v>
      </c>
      <c r="W11" s="229" t="s">
        <v>316</v>
      </c>
      <c r="X11" s="230" t="s">
        <v>303</v>
      </c>
    </row>
    <row r="12" spans="1:24" ht="134.25" customHeight="1">
      <c r="A12" s="24">
        <v>3</v>
      </c>
      <c r="B12" s="25" t="s">
        <v>32</v>
      </c>
      <c r="C12" s="24">
        <v>3.3</v>
      </c>
      <c r="D12" s="26" t="s">
        <v>49</v>
      </c>
      <c r="E12" s="26" t="s">
        <v>45</v>
      </c>
      <c r="F12" s="27" t="s">
        <v>42</v>
      </c>
      <c r="G12" s="28" t="s">
        <v>46</v>
      </c>
      <c r="H12" s="29" t="s">
        <v>216</v>
      </c>
      <c r="I12" s="30" t="s">
        <v>217</v>
      </c>
      <c r="J12" s="31" t="s">
        <v>35</v>
      </c>
      <c r="K12" s="31" t="s">
        <v>36</v>
      </c>
      <c r="L12" s="32" t="s">
        <v>206</v>
      </c>
      <c r="M12" s="9" t="s">
        <v>28</v>
      </c>
      <c r="N12" s="9" t="s">
        <v>29</v>
      </c>
      <c r="O12" s="9" t="s">
        <v>30</v>
      </c>
      <c r="P12" s="9" t="s">
        <v>31</v>
      </c>
      <c r="Q12" s="141">
        <v>84</v>
      </c>
      <c r="R12" s="141">
        <v>154</v>
      </c>
      <c r="S12" s="167">
        <f t="shared" si="1"/>
        <v>0.5454545454545454</v>
      </c>
      <c r="T12" s="167">
        <f t="shared" si="0"/>
        <v>0.7792207792207793</v>
      </c>
      <c r="U12" s="9" t="s">
        <v>12</v>
      </c>
      <c r="V12" s="183" t="s">
        <v>271</v>
      </c>
      <c r="W12" s="201" t="s">
        <v>317</v>
      </c>
      <c r="X12" s="202" t="s">
        <v>303</v>
      </c>
    </row>
    <row r="13" spans="1:24" ht="102" customHeight="1">
      <c r="A13" s="33">
        <v>3</v>
      </c>
      <c r="B13" s="26" t="s">
        <v>32</v>
      </c>
      <c r="C13" s="24">
        <v>3.3</v>
      </c>
      <c r="D13" s="26" t="s">
        <v>49</v>
      </c>
      <c r="E13" s="26" t="s">
        <v>45</v>
      </c>
      <c r="F13" s="27" t="s">
        <v>42</v>
      </c>
      <c r="G13" s="35" t="s">
        <v>50</v>
      </c>
      <c r="H13" s="29" t="s">
        <v>218</v>
      </c>
      <c r="I13" s="30" t="s">
        <v>217</v>
      </c>
      <c r="J13" s="31" t="s">
        <v>35</v>
      </c>
      <c r="K13" s="38" t="s">
        <v>36</v>
      </c>
      <c r="L13" s="32" t="s">
        <v>206</v>
      </c>
      <c r="M13" s="9" t="s">
        <v>28</v>
      </c>
      <c r="N13" s="9" t="s">
        <v>29</v>
      </c>
      <c r="O13" s="9" t="s">
        <v>30</v>
      </c>
      <c r="P13" s="9" t="s">
        <v>31</v>
      </c>
      <c r="Q13" s="141">
        <v>2989</v>
      </c>
      <c r="R13" s="141">
        <v>2989</v>
      </c>
      <c r="S13" s="167">
        <f t="shared" si="1"/>
        <v>1</v>
      </c>
      <c r="T13" s="167">
        <f t="shared" si="0"/>
        <v>1.4285714285714286</v>
      </c>
      <c r="U13" s="9" t="str">
        <f aca="true" t="shared" si="2" ref="U13:U48">IF(S13&gt;=95%,$P$7,IF(S13&gt;=70%,$O$7,IF(S13&gt;=50%,$N$7,IF(S13&lt;50%,$M$7,"ojo"))))</f>
        <v>SATISFACTORIO</v>
      </c>
      <c r="V13" s="184" t="s">
        <v>272</v>
      </c>
      <c r="W13" s="201" t="s">
        <v>318</v>
      </c>
      <c r="X13" s="202" t="s">
        <v>303</v>
      </c>
    </row>
    <row r="14" spans="1:24" ht="110.25" customHeight="1">
      <c r="A14" s="33">
        <v>2</v>
      </c>
      <c r="B14" s="26" t="s">
        <v>58</v>
      </c>
      <c r="C14" s="24">
        <v>2.1</v>
      </c>
      <c r="D14" s="26" t="s">
        <v>59</v>
      </c>
      <c r="E14" s="26" t="s">
        <v>45</v>
      </c>
      <c r="F14" s="34" t="s">
        <v>55</v>
      </c>
      <c r="G14" s="35" t="s">
        <v>208</v>
      </c>
      <c r="H14" s="36" t="s">
        <v>211</v>
      </c>
      <c r="I14" s="37" t="s">
        <v>219</v>
      </c>
      <c r="J14" s="38" t="s">
        <v>35</v>
      </c>
      <c r="K14" s="38" t="s">
        <v>36</v>
      </c>
      <c r="L14" s="32" t="s">
        <v>48</v>
      </c>
      <c r="M14" s="9" t="s">
        <v>28</v>
      </c>
      <c r="N14" s="9" t="s">
        <v>209</v>
      </c>
      <c r="O14" s="9" t="s">
        <v>30</v>
      </c>
      <c r="P14" s="9" t="s">
        <v>31</v>
      </c>
      <c r="Q14" s="141">
        <v>729</v>
      </c>
      <c r="R14" s="141">
        <v>1812</v>
      </c>
      <c r="S14" s="167">
        <f>+Q14/R14</f>
        <v>0.402317880794702</v>
      </c>
      <c r="T14" s="167">
        <f>+S14/L14</f>
        <v>0.4234925060996863</v>
      </c>
      <c r="U14" s="9" t="s">
        <v>12</v>
      </c>
      <c r="V14" s="184" t="s">
        <v>273</v>
      </c>
      <c r="W14" s="201" t="s">
        <v>319</v>
      </c>
      <c r="X14" s="202" t="s">
        <v>303</v>
      </c>
    </row>
    <row r="15" spans="1:24" ht="110.25" customHeight="1">
      <c r="A15" s="33">
        <v>3</v>
      </c>
      <c r="B15" s="26" t="s">
        <v>32</v>
      </c>
      <c r="C15" s="24">
        <v>3.3</v>
      </c>
      <c r="D15" s="26" t="s">
        <v>49</v>
      </c>
      <c r="E15" s="26" t="s">
        <v>45</v>
      </c>
      <c r="F15" s="34" t="s">
        <v>55</v>
      </c>
      <c r="G15" s="35" t="s">
        <v>210</v>
      </c>
      <c r="H15" s="36" t="s">
        <v>220</v>
      </c>
      <c r="I15" s="37" t="s">
        <v>221</v>
      </c>
      <c r="J15" s="38" t="s">
        <v>207</v>
      </c>
      <c r="K15" s="38" t="s">
        <v>36</v>
      </c>
      <c r="L15" s="32" t="s">
        <v>48</v>
      </c>
      <c r="M15" s="9" t="s">
        <v>261</v>
      </c>
      <c r="N15" s="9" t="s">
        <v>262</v>
      </c>
      <c r="O15" s="9" t="s">
        <v>263</v>
      </c>
      <c r="P15" s="9" t="s">
        <v>264</v>
      </c>
      <c r="Q15" s="246">
        <v>5760</v>
      </c>
      <c r="R15" s="141">
        <v>2175</v>
      </c>
      <c r="S15" s="167">
        <f>+Q15/R15</f>
        <v>2.6482758620689655</v>
      </c>
      <c r="T15" s="167">
        <f>+S15/L15</f>
        <v>2.7876588021778583</v>
      </c>
      <c r="U15" s="9" t="str">
        <f>IF(S15&gt;=95%,$P$7,IF(S15&gt;=70%,$O$7,IF(S15&gt;=50%,$N$7,IF(S15&lt;50%,$M$7,"ojo"))))</f>
        <v>SATISFACTORIO</v>
      </c>
      <c r="V15" s="185" t="s">
        <v>274</v>
      </c>
      <c r="W15" s="201" t="s">
        <v>342</v>
      </c>
      <c r="X15" s="202" t="s">
        <v>303</v>
      </c>
    </row>
    <row r="16" spans="1:24" ht="138" customHeight="1" thickBot="1">
      <c r="A16" s="117">
        <v>1</v>
      </c>
      <c r="B16" s="40" t="s">
        <v>52</v>
      </c>
      <c r="C16" s="118">
        <v>1.1</v>
      </c>
      <c r="D16" s="166" t="s">
        <v>53</v>
      </c>
      <c r="E16" s="40" t="s">
        <v>54</v>
      </c>
      <c r="F16" s="41" t="s">
        <v>34</v>
      </c>
      <c r="G16" s="113" t="s">
        <v>56</v>
      </c>
      <c r="H16" s="114" t="s">
        <v>145</v>
      </c>
      <c r="I16" s="44" t="s">
        <v>164</v>
      </c>
      <c r="J16" s="115" t="s">
        <v>35</v>
      </c>
      <c r="K16" s="115" t="s">
        <v>36</v>
      </c>
      <c r="L16" s="116" t="s">
        <v>48</v>
      </c>
      <c r="M16" s="102" t="s">
        <v>28</v>
      </c>
      <c r="N16" s="102" t="s">
        <v>29</v>
      </c>
      <c r="O16" s="102" t="s">
        <v>30</v>
      </c>
      <c r="P16" s="102" t="s">
        <v>31</v>
      </c>
      <c r="Q16" s="141">
        <v>17</v>
      </c>
      <c r="R16" s="141">
        <v>17</v>
      </c>
      <c r="S16" s="128">
        <f t="shared" si="1"/>
        <v>1</v>
      </c>
      <c r="T16" s="128">
        <f t="shared" si="0"/>
        <v>1.0526315789473684</v>
      </c>
      <c r="U16" s="9" t="str">
        <f t="shared" si="2"/>
        <v>SATISFACTORIO</v>
      </c>
      <c r="V16" s="186" t="s">
        <v>251</v>
      </c>
      <c r="W16" s="231" t="s">
        <v>306</v>
      </c>
      <c r="X16" s="232" t="s">
        <v>305</v>
      </c>
    </row>
    <row r="17" spans="1:24" ht="128.25" customHeight="1" thickTop="1">
      <c r="A17" s="39">
        <v>1</v>
      </c>
      <c r="B17" s="40" t="s">
        <v>52</v>
      </c>
      <c r="C17" s="39">
        <v>1.1</v>
      </c>
      <c r="D17" s="40" t="s">
        <v>53</v>
      </c>
      <c r="E17" s="40" t="s">
        <v>54</v>
      </c>
      <c r="F17" s="41" t="s">
        <v>34</v>
      </c>
      <c r="G17" s="42" t="s">
        <v>163</v>
      </c>
      <c r="H17" s="43" t="s">
        <v>146</v>
      </c>
      <c r="I17" s="44" t="s">
        <v>147</v>
      </c>
      <c r="J17" s="44" t="s">
        <v>35</v>
      </c>
      <c r="K17" s="115" t="s">
        <v>36</v>
      </c>
      <c r="L17" s="45">
        <v>1</v>
      </c>
      <c r="M17" s="102" t="s">
        <v>28</v>
      </c>
      <c r="N17" s="102" t="s">
        <v>29</v>
      </c>
      <c r="O17" s="102" t="s">
        <v>30</v>
      </c>
      <c r="P17" s="102" t="s">
        <v>31</v>
      </c>
      <c r="Q17" s="165">
        <v>1121</v>
      </c>
      <c r="R17" s="165">
        <v>1075</v>
      </c>
      <c r="S17" s="128">
        <f t="shared" si="1"/>
        <v>1.0427906976744186</v>
      </c>
      <c r="T17" s="128">
        <f t="shared" si="0"/>
        <v>1.0427906976744186</v>
      </c>
      <c r="U17" s="9" t="str">
        <f t="shared" si="2"/>
        <v>SATISFACTORIO</v>
      </c>
      <c r="V17" s="187" t="s">
        <v>249</v>
      </c>
      <c r="W17" s="231" t="s">
        <v>307</v>
      </c>
      <c r="X17" s="232" t="s">
        <v>305</v>
      </c>
    </row>
    <row r="18" spans="1:24" ht="186" customHeight="1">
      <c r="A18" s="46">
        <v>2</v>
      </c>
      <c r="B18" s="47" t="s">
        <v>58</v>
      </c>
      <c r="C18" s="46">
        <v>2.1</v>
      </c>
      <c r="D18" s="47" t="s">
        <v>59</v>
      </c>
      <c r="E18" s="47" t="s">
        <v>60</v>
      </c>
      <c r="F18" s="48" t="s">
        <v>55</v>
      </c>
      <c r="G18" s="49" t="s">
        <v>61</v>
      </c>
      <c r="H18" s="50" t="s">
        <v>175</v>
      </c>
      <c r="I18" s="51" t="s">
        <v>176</v>
      </c>
      <c r="J18" s="52" t="s">
        <v>57</v>
      </c>
      <c r="K18" s="52" t="s">
        <v>36</v>
      </c>
      <c r="L18" s="53">
        <v>0.95</v>
      </c>
      <c r="M18" s="103" t="s">
        <v>28</v>
      </c>
      <c r="N18" s="103" t="s">
        <v>29</v>
      </c>
      <c r="O18" s="103" t="s">
        <v>30</v>
      </c>
      <c r="P18" s="103" t="s">
        <v>31</v>
      </c>
      <c r="Q18" s="142">
        <v>3959</v>
      </c>
      <c r="R18" s="142">
        <v>4000</v>
      </c>
      <c r="S18" s="129">
        <v>0.956</v>
      </c>
      <c r="T18" s="129">
        <v>1.0063157894736843</v>
      </c>
      <c r="U18" s="9" t="s">
        <v>15</v>
      </c>
      <c r="V18" s="188" t="s">
        <v>267</v>
      </c>
      <c r="W18" s="233" t="s">
        <v>308</v>
      </c>
      <c r="X18" s="234" t="s">
        <v>309</v>
      </c>
    </row>
    <row r="19" spans="1:24" ht="110.25" customHeight="1">
      <c r="A19" s="46">
        <v>2</v>
      </c>
      <c r="B19" s="47" t="s">
        <v>58</v>
      </c>
      <c r="C19" s="46">
        <v>2.2</v>
      </c>
      <c r="D19" s="47" t="s">
        <v>62</v>
      </c>
      <c r="E19" s="47" t="s">
        <v>60</v>
      </c>
      <c r="F19" s="48" t="s">
        <v>34</v>
      </c>
      <c r="G19" s="49" t="s">
        <v>63</v>
      </c>
      <c r="H19" s="50" t="s">
        <v>177</v>
      </c>
      <c r="I19" s="51" t="s">
        <v>178</v>
      </c>
      <c r="J19" s="52" t="s">
        <v>57</v>
      </c>
      <c r="K19" s="52" t="s">
        <v>36</v>
      </c>
      <c r="L19" s="53">
        <v>0.95</v>
      </c>
      <c r="M19" s="103" t="s">
        <v>28</v>
      </c>
      <c r="N19" s="103" t="s">
        <v>29</v>
      </c>
      <c r="O19" s="103" t="s">
        <v>30</v>
      </c>
      <c r="P19" s="103" t="s">
        <v>31</v>
      </c>
      <c r="Q19" s="142">
        <v>5381</v>
      </c>
      <c r="R19" s="142">
        <v>5381</v>
      </c>
      <c r="S19" s="129">
        <v>1</v>
      </c>
      <c r="T19" s="129">
        <v>1.0526315789473684</v>
      </c>
      <c r="U19" s="9" t="s">
        <v>15</v>
      </c>
      <c r="V19" s="188" t="s">
        <v>256</v>
      </c>
      <c r="W19" s="233" t="s">
        <v>332</v>
      </c>
      <c r="X19" s="234" t="s">
        <v>309</v>
      </c>
    </row>
    <row r="20" spans="1:24" ht="149.25" customHeight="1">
      <c r="A20" s="54">
        <v>5</v>
      </c>
      <c r="B20" s="55" t="s">
        <v>64</v>
      </c>
      <c r="C20" s="54" t="s">
        <v>65</v>
      </c>
      <c r="D20" s="56" t="s">
        <v>66</v>
      </c>
      <c r="E20" s="55" t="s">
        <v>67</v>
      </c>
      <c r="F20" s="56" t="s">
        <v>68</v>
      </c>
      <c r="G20" s="56" t="s">
        <v>69</v>
      </c>
      <c r="H20" s="57" t="s">
        <v>70</v>
      </c>
      <c r="I20" s="56" t="s">
        <v>159</v>
      </c>
      <c r="J20" s="58" t="s">
        <v>71</v>
      </c>
      <c r="K20" s="58" t="s">
        <v>72</v>
      </c>
      <c r="L20" s="59">
        <v>0.95</v>
      </c>
      <c r="M20" s="104" t="s">
        <v>28</v>
      </c>
      <c r="N20" s="104" t="s">
        <v>29</v>
      </c>
      <c r="O20" s="104" t="s">
        <v>30</v>
      </c>
      <c r="P20" s="158" t="s">
        <v>31</v>
      </c>
      <c r="Q20" s="159">
        <v>809</v>
      </c>
      <c r="R20" s="159">
        <v>809</v>
      </c>
      <c r="S20" s="160">
        <f>+Q20/R20</f>
        <v>1</v>
      </c>
      <c r="T20" s="130">
        <f t="shared" si="0"/>
        <v>1.0526315789473684</v>
      </c>
      <c r="U20" s="104" t="str">
        <f t="shared" si="2"/>
        <v>SATISFACTORIO</v>
      </c>
      <c r="V20" s="189" t="s">
        <v>275</v>
      </c>
      <c r="W20" s="235" t="s">
        <v>323</v>
      </c>
      <c r="X20" s="236" t="s">
        <v>303</v>
      </c>
    </row>
    <row r="21" spans="1:24" ht="192.75" customHeight="1">
      <c r="A21" s="60">
        <v>3</v>
      </c>
      <c r="B21" s="7" t="s">
        <v>32</v>
      </c>
      <c r="C21" s="60">
        <v>3.7</v>
      </c>
      <c r="D21" s="61" t="s">
        <v>73</v>
      </c>
      <c r="E21" s="65" t="s">
        <v>74</v>
      </c>
      <c r="F21" s="60" t="s">
        <v>34</v>
      </c>
      <c r="G21" s="60" t="s">
        <v>75</v>
      </c>
      <c r="H21" s="10" t="s">
        <v>76</v>
      </c>
      <c r="I21" s="62" t="s">
        <v>77</v>
      </c>
      <c r="J21" s="63" t="s">
        <v>71</v>
      </c>
      <c r="K21" s="63" t="s">
        <v>47</v>
      </c>
      <c r="L21" s="64">
        <v>1</v>
      </c>
      <c r="M21" s="105" t="s">
        <v>28</v>
      </c>
      <c r="N21" s="105" t="s">
        <v>29</v>
      </c>
      <c r="O21" s="105" t="s">
        <v>30</v>
      </c>
      <c r="P21" s="105" t="s">
        <v>31</v>
      </c>
      <c r="Q21" s="151">
        <v>340</v>
      </c>
      <c r="R21" s="151">
        <v>340</v>
      </c>
      <c r="S21" s="131">
        <f t="shared" si="1"/>
        <v>1</v>
      </c>
      <c r="T21" s="131">
        <f t="shared" si="0"/>
        <v>1</v>
      </c>
      <c r="U21" s="9" t="str">
        <f t="shared" si="2"/>
        <v>SATISFACTORIO</v>
      </c>
      <c r="V21" s="190" t="s">
        <v>243</v>
      </c>
      <c r="W21" s="237" t="s">
        <v>333</v>
      </c>
      <c r="X21" s="224" t="s">
        <v>303</v>
      </c>
    </row>
    <row r="22" spans="1:24" ht="155.25" customHeight="1">
      <c r="A22" s="60">
        <v>5</v>
      </c>
      <c r="B22" s="7" t="s">
        <v>78</v>
      </c>
      <c r="C22" s="60">
        <v>5.4</v>
      </c>
      <c r="D22" s="61" t="s">
        <v>79</v>
      </c>
      <c r="E22" s="65" t="s">
        <v>74</v>
      </c>
      <c r="F22" s="60" t="s">
        <v>34</v>
      </c>
      <c r="G22" s="60" t="s">
        <v>80</v>
      </c>
      <c r="H22" s="66" t="s">
        <v>81</v>
      </c>
      <c r="I22" s="62" t="s">
        <v>82</v>
      </c>
      <c r="J22" s="63" t="s">
        <v>71</v>
      </c>
      <c r="K22" s="63" t="s">
        <v>47</v>
      </c>
      <c r="L22" s="64">
        <v>1</v>
      </c>
      <c r="M22" s="105" t="s">
        <v>28</v>
      </c>
      <c r="N22" s="105" t="s">
        <v>29</v>
      </c>
      <c r="O22" s="105" t="s">
        <v>30</v>
      </c>
      <c r="P22" s="105" t="s">
        <v>31</v>
      </c>
      <c r="Q22" s="151">
        <v>6</v>
      </c>
      <c r="R22" s="151">
        <v>6</v>
      </c>
      <c r="S22" s="131">
        <f t="shared" si="1"/>
        <v>1</v>
      </c>
      <c r="T22" s="131">
        <f t="shared" si="0"/>
        <v>1</v>
      </c>
      <c r="U22" s="9" t="str">
        <f t="shared" si="2"/>
        <v>SATISFACTORIO</v>
      </c>
      <c r="V22" s="245" t="s">
        <v>244</v>
      </c>
      <c r="W22" s="237" t="s">
        <v>341</v>
      </c>
      <c r="X22" s="224" t="s">
        <v>303</v>
      </c>
    </row>
    <row r="23" spans="1:24" s="119" customFormat="1" ht="175.5" customHeight="1">
      <c r="A23" s="120">
        <v>5</v>
      </c>
      <c r="B23" s="7" t="s">
        <v>83</v>
      </c>
      <c r="C23" s="60">
        <v>5.5</v>
      </c>
      <c r="D23" s="61" t="s">
        <v>84</v>
      </c>
      <c r="E23" s="7" t="s">
        <v>74</v>
      </c>
      <c r="F23" s="60" t="s">
        <v>34</v>
      </c>
      <c r="G23" s="60" t="s">
        <v>94</v>
      </c>
      <c r="H23" s="10" t="s">
        <v>95</v>
      </c>
      <c r="I23" s="62" t="s">
        <v>96</v>
      </c>
      <c r="J23" s="63" t="s">
        <v>71</v>
      </c>
      <c r="K23" s="63" t="s">
        <v>47</v>
      </c>
      <c r="L23" s="64">
        <v>1</v>
      </c>
      <c r="M23" s="105" t="s">
        <v>28</v>
      </c>
      <c r="N23" s="105" t="s">
        <v>29</v>
      </c>
      <c r="O23" s="105" t="s">
        <v>30</v>
      </c>
      <c r="P23" s="105" t="s">
        <v>31</v>
      </c>
      <c r="Q23" s="156">
        <v>495</v>
      </c>
      <c r="R23" s="156">
        <v>495</v>
      </c>
      <c r="S23" s="131">
        <f t="shared" si="1"/>
        <v>1</v>
      </c>
      <c r="T23" s="131">
        <f t="shared" si="0"/>
        <v>1</v>
      </c>
      <c r="U23" s="9" t="str">
        <f t="shared" si="2"/>
        <v>SATISFACTORIO</v>
      </c>
      <c r="V23" s="191" t="s">
        <v>248</v>
      </c>
      <c r="W23" s="238" t="s">
        <v>331</v>
      </c>
      <c r="X23" s="224" t="s">
        <v>303</v>
      </c>
    </row>
    <row r="24" spans="1:24" s="205" customFormat="1" ht="138" customHeight="1">
      <c r="A24" s="206">
        <v>5</v>
      </c>
      <c r="B24" s="207" t="s">
        <v>83</v>
      </c>
      <c r="C24" s="208">
        <v>5.2</v>
      </c>
      <c r="D24" s="209" t="s">
        <v>85</v>
      </c>
      <c r="E24" s="207" t="s">
        <v>86</v>
      </c>
      <c r="F24" s="208" t="s">
        <v>55</v>
      </c>
      <c r="G24" s="208" t="s">
        <v>91</v>
      </c>
      <c r="H24" s="210" t="s">
        <v>194</v>
      </c>
      <c r="I24" s="211" t="s">
        <v>195</v>
      </c>
      <c r="J24" s="212" t="s">
        <v>196</v>
      </c>
      <c r="K24" s="212" t="s">
        <v>36</v>
      </c>
      <c r="L24" s="213" t="s">
        <v>197</v>
      </c>
      <c r="M24" s="214" t="s">
        <v>201</v>
      </c>
      <c r="N24" s="214" t="s">
        <v>200</v>
      </c>
      <c r="O24" s="214" t="s">
        <v>199</v>
      </c>
      <c r="P24" s="214" t="s">
        <v>198</v>
      </c>
      <c r="Q24" s="215">
        <v>14</v>
      </c>
      <c r="R24" s="215">
        <v>14</v>
      </c>
      <c r="S24" s="216">
        <f t="shared" si="1"/>
        <v>1</v>
      </c>
      <c r="T24" s="216"/>
      <c r="U24" s="9" t="str">
        <f t="shared" si="2"/>
        <v>SATISFACTORIO</v>
      </c>
      <c r="V24" s="218" t="s">
        <v>269</v>
      </c>
      <c r="W24" s="219" t="s">
        <v>324</v>
      </c>
      <c r="X24" s="221" t="s">
        <v>303</v>
      </c>
    </row>
    <row r="25" spans="1:24" s="205" customFormat="1" ht="138" customHeight="1">
      <c r="A25" s="206">
        <v>3</v>
      </c>
      <c r="B25" s="207" t="s">
        <v>32</v>
      </c>
      <c r="C25" s="208">
        <v>3.11</v>
      </c>
      <c r="D25" s="209" t="s">
        <v>87</v>
      </c>
      <c r="E25" s="207" t="s">
        <v>86</v>
      </c>
      <c r="F25" s="208" t="s">
        <v>34</v>
      </c>
      <c r="G25" s="208" t="s">
        <v>88</v>
      </c>
      <c r="H25" s="210" t="s">
        <v>185</v>
      </c>
      <c r="I25" s="211" t="s">
        <v>162</v>
      </c>
      <c r="J25" s="212" t="s">
        <v>71</v>
      </c>
      <c r="K25" s="212" t="s">
        <v>89</v>
      </c>
      <c r="L25" s="213"/>
      <c r="M25" s="214" t="s">
        <v>28</v>
      </c>
      <c r="N25" s="214" t="s">
        <v>29</v>
      </c>
      <c r="O25" s="214" t="s">
        <v>30</v>
      </c>
      <c r="P25" s="214" t="s">
        <v>31</v>
      </c>
      <c r="Q25" s="215">
        <v>142</v>
      </c>
      <c r="R25" s="215">
        <v>270</v>
      </c>
      <c r="S25" s="216">
        <f t="shared" si="1"/>
        <v>0.5259259259259259</v>
      </c>
      <c r="T25" s="216"/>
      <c r="U25" s="217" t="str">
        <f t="shared" si="2"/>
        <v>MINIMO</v>
      </c>
      <c r="V25" s="218" t="s">
        <v>258</v>
      </c>
      <c r="W25" s="219" t="s">
        <v>325</v>
      </c>
      <c r="X25" s="221" t="s">
        <v>303</v>
      </c>
    </row>
    <row r="26" spans="1:24" s="205" customFormat="1" ht="164.25" customHeight="1">
      <c r="A26" s="206">
        <v>6</v>
      </c>
      <c r="B26" s="207" t="s">
        <v>40</v>
      </c>
      <c r="C26" s="208">
        <v>6.2</v>
      </c>
      <c r="D26" s="220" t="s">
        <v>322</v>
      </c>
      <c r="E26" s="207" t="s">
        <v>90</v>
      </c>
      <c r="F26" s="208" t="s">
        <v>34</v>
      </c>
      <c r="G26" s="208" t="s">
        <v>91</v>
      </c>
      <c r="H26" s="210" t="s">
        <v>92</v>
      </c>
      <c r="I26" s="211" t="s">
        <v>93</v>
      </c>
      <c r="J26" s="212" t="s">
        <v>57</v>
      </c>
      <c r="K26" s="212" t="s">
        <v>36</v>
      </c>
      <c r="L26" s="213" t="s">
        <v>51</v>
      </c>
      <c r="M26" s="214" t="s">
        <v>28</v>
      </c>
      <c r="N26" s="214" t="s">
        <v>29</v>
      </c>
      <c r="O26" s="214" t="s">
        <v>30</v>
      </c>
      <c r="P26" s="214" t="s">
        <v>31</v>
      </c>
      <c r="Q26" s="215">
        <v>35</v>
      </c>
      <c r="R26" s="215">
        <v>35</v>
      </c>
      <c r="S26" s="216">
        <f t="shared" si="1"/>
        <v>1</v>
      </c>
      <c r="T26" s="216">
        <f t="shared" si="0"/>
        <v>1</v>
      </c>
      <c r="U26" s="217" t="str">
        <f t="shared" si="2"/>
        <v>SATISFACTORIO</v>
      </c>
      <c r="V26" s="218" t="s">
        <v>235</v>
      </c>
      <c r="W26" s="219" t="s">
        <v>326</v>
      </c>
      <c r="X26" s="221" t="s">
        <v>303</v>
      </c>
    </row>
    <row r="27" spans="1:24" ht="213" customHeight="1">
      <c r="A27" s="68">
        <v>3</v>
      </c>
      <c r="B27" s="69" t="s">
        <v>32</v>
      </c>
      <c r="C27" s="68">
        <v>3.7</v>
      </c>
      <c r="D27" s="69" t="s">
        <v>73</v>
      </c>
      <c r="E27" s="69" t="s">
        <v>97</v>
      </c>
      <c r="F27" s="68" t="s">
        <v>34</v>
      </c>
      <c r="G27" s="68" t="s">
        <v>98</v>
      </c>
      <c r="H27" s="124" t="s">
        <v>99</v>
      </c>
      <c r="I27" s="70" t="s">
        <v>158</v>
      </c>
      <c r="J27" s="69" t="s">
        <v>35</v>
      </c>
      <c r="K27" s="69" t="s">
        <v>36</v>
      </c>
      <c r="L27" s="71">
        <v>1</v>
      </c>
      <c r="M27" s="107" t="s">
        <v>28</v>
      </c>
      <c r="N27" s="107" t="s">
        <v>29</v>
      </c>
      <c r="O27" s="107" t="s">
        <v>30</v>
      </c>
      <c r="P27" s="107" t="s">
        <v>31</v>
      </c>
      <c r="Q27" s="143">
        <v>36</v>
      </c>
      <c r="R27" s="143">
        <v>36</v>
      </c>
      <c r="S27" s="133">
        <f t="shared" si="1"/>
        <v>1</v>
      </c>
      <c r="T27" s="133">
        <f t="shared" si="0"/>
        <v>1</v>
      </c>
      <c r="U27" s="9" t="str">
        <f t="shared" si="2"/>
        <v>SATISFACTORIO</v>
      </c>
      <c r="V27" s="192" t="s">
        <v>240</v>
      </c>
      <c r="W27" s="239" t="s">
        <v>310</v>
      </c>
      <c r="X27" s="204" t="s">
        <v>303</v>
      </c>
    </row>
    <row r="28" spans="1:24" ht="260.25" customHeight="1">
      <c r="A28" s="69">
        <v>3</v>
      </c>
      <c r="B28" s="69" t="s">
        <v>32</v>
      </c>
      <c r="C28" s="68">
        <v>3.7</v>
      </c>
      <c r="D28" s="69" t="s">
        <v>73</v>
      </c>
      <c r="E28" s="69" t="s">
        <v>97</v>
      </c>
      <c r="F28" s="68" t="s">
        <v>34</v>
      </c>
      <c r="G28" s="68" t="s">
        <v>100</v>
      </c>
      <c r="H28" s="124" t="s">
        <v>101</v>
      </c>
      <c r="I28" s="70" t="s">
        <v>102</v>
      </c>
      <c r="J28" s="69" t="s">
        <v>35</v>
      </c>
      <c r="K28" s="69" t="s">
        <v>36</v>
      </c>
      <c r="L28" s="71">
        <v>1</v>
      </c>
      <c r="M28" s="107" t="s">
        <v>28</v>
      </c>
      <c r="N28" s="107" t="s">
        <v>29</v>
      </c>
      <c r="O28" s="107" t="s">
        <v>30</v>
      </c>
      <c r="P28" s="107" t="s">
        <v>31</v>
      </c>
      <c r="Q28" s="143">
        <v>4</v>
      </c>
      <c r="R28" s="143">
        <v>4</v>
      </c>
      <c r="S28" s="133">
        <f t="shared" si="1"/>
        <v>1</v>
      </c>
      <c r="T28" s="133">
        <f t="shared" si="0"/>
        <v>1</v>
      </c>
      <c r="U28" s="9" t="str">
        <f t="shared" si="2"/>
        <v>SATISFACTORIO</v>
      </c>
      <c r="V28" s="193" t="s">
        <v>241</v>
      </c>
      <c r="W28" s="203" t="s">
        <v>311</v>
      </c>
      <c r="X28" s="204" t="s">
        <v>303</v>
      </c>
    </row>
    <row r="29" spans="1:24" ht="199.5" customHeight="1">
      <c r="A29" s="68">
        <v>3</v>
      </c>
      <c r="B29" s="69" t="s">
        <v>32</v>
      </c>
      <c r="C29" s="68">
        <v>3.9</v>
      </c>
      <c r="D29" s="69" t="s">
        <v>103</v>
      </c>
      <c r="E29" s="69" t="s">
        <v>97</v>
      </c>
      <c r="F29" s="68" t="s">
        <v>34</v>
      </c>
      <c r="G29" s="68" t="s">
        <v>104</v>
      </c>
      <c r="H29" s="124" t="s">
        <v>105</v>
      </c>
      <c r="I29" s="70" t="s">
        <v>106</v>
      </c>
      <c r="J29" s="69" t="s">
        <v>35</v>
      </c>
      <c r="K29" s="69" t="s">
        <v>36</v>
      </c>
      <c r="L29" s="71">
        <v>1</v>
      </c>
      <c r="M29" s="107" t="s">
        <v>28</v>
      </c>
      <c r="N29" s="107" t="s">
        <v>29</v>
      </c>
      <c r="O29" s="107" t="s">
        <v>30</v>
      </c>
      <c r="P29" s="107" t="s">
        <v>31</v>
      </c>
      <c r="Q29" s="144">
        <v>2</v>
      </c>
      <c r="R29" s="144">
        <v>2</v>
      </c>
      <c r="S29" s="133">
        <f t="shared" si="1"/>
        <v>1</v>
      </c>
      <c r="T29" s="133">
        <f t="shared" si="0"/>
        <v>1</v>
      </c>
      <c r="U29" s="9" t="str">
        <f t="shared" si="2"/>
        <v>SATISFACTORIO</v>
      </c>
      <c r="V29" s="193" t="s">
        <v>255</v>
      </c>
      <c r="W29" s="203" t="s">
        <v>312</v>
      </c>
      <c r="X29" s="204" t="s">
        <v>303</v>
      </c>
    </row>
    <row r="30" spans="1:24" ht="138" customHeight="1">
      <c r="A30" s="72">
        <v>5</v>
      </c>
      <c r="B30" s="73" t="s">
        <v>64</v>
      </c>
      <c r="C30" s="73" t="s">
        <v>107</v>
      </c>
      <c r="D30" s="73" t="s">
        <v>108</v>
      </c>
      <c r="E30" s="73" t="s">
        <v>109</v>
      </c>
      <c r="F30" s="73" t="s">
        <v>42</v>
      </c>
      <c r="G30" s="73" t="s">
        <v>110</v>
      </c>
      <c r="H30" s="121" t="s">
        <v>149</v>
      </c>
      <c r="I30" s="74" t="s">
        <v>160</v>
      </c>
      <c r="J30" s="73" t="s">
        <v>35</v>
      </c>
      <c r="K30" s="73" t="s">
        <v>39</v>
      </c>
      <c r="L30" s="75">
        <v>1</v>
      </c>
      <c r="M30" s="76" t="s">
        <v>28</v>
      </c>
      <c r="N30" s="76" t="s">
        <v>29</v>
      </c>
      <c r="O30" s="76" t="s">
        <v>30</v>
      </c>
      <c r="P30" s="76" t="s">
        <v>31</v>
      </c>
      <c r="Q30" s="149" t="s">
        <v>231</v>
      </c>
      <c r="R30" s="149" t="s">
        <v>231</v>
      </c>
      <c r="S30" s="134" t="e">
        <f t="shared" si="1"/>
        <v>#VALUE!</v>
      </c>
      <c r="T30" s="134" t="e">
        <f t="shared" si="0"/>
        <v>#VALUE!</v>
      </c>
      <c r="U30" s="9" t="e">
        <f t="shared" si="2"/>
        <v>#VALUE!</v>
      </c>
      <c r="V30" s="194" t="s">
        <v>238</v>
      </c>
      <c r="W30" s="244" t="s">
        <v>231</v>
      </c>
      <c r="X30" s="244" t="s">
        <v>334</v>
      </c>
    </row>
    <row r="31" spans="1:24" ht="138" customHeight="1">
      <c r="A31" s="72">
        <v>5</v>
      </c>
      <c r="B31" s="73" t="s">
        <v>64</v>
      </c>
      <c r="C31" s="73" t="s">
        <v>107</v>
      </c>
      <c r="D31" s="73" t="s">
        <v>108</v>
      </c>
      <c r="E31" s="73" t="s">
        <v>109</v>
      </c>
      <c r="F31" s="73" t="s">
        <v>42</v>
      </c>
      <c r="G31" s="73" t="s">
        <v>111</v>
      </c>
      <c r="H31" s="121" t="s">
        <v>150</v>
      </c>
      <c r="I31" s="74" t="s">
        <v>161</v>
      </c>
      <c r="J31" s="73" t="s">
        <v>35</v>
      </c>
      <c r="K31" s="73" t="s">
        <v>39</v>
      </c>
      <c r="L31" s="75">
        <v>1</v>
      </c>
      <c r="M31" s="76" t="s">
        <v>28</v>
      </c>
      <c r="N31" s="76" t="s">
        <v>29</v>
      </c>
      <c r="O31" s="76" t="s">
        <v>30</v>
      </c>
      <c r="P31" s="76" t="s">
        <v>31</v>
      </c>
      <c r="Q31" s="149" t="s">
        <v>231</v>
      </c>
      <c r="R31" s="149" t="s">
        <v>231</v>
      </c>
      <c r="S31" s="134" t="e">
        <f t="shared" si="1"/>
        <v>#VALUE!</v>
      </c>
      <c r="T31" s="134" t="e">
        <f t="shared" si="0"/>
        <v>#VALUE!</v>
      </c>
      <c r="U31" s="9" t="e">
        <f t="shared" si="2"/>
        <v>#VALUE!</v>
      </c>
      <c r="V31" s="194" t="s">
        <v>238</v>
      </c>
      <c r="W31" s="244" t="s">
        <v>231</v>
      </c>
      <c r="X31" s="244" t="s">
        <v>334</v>
      </c>
    </row>
    <row r="32" spans="1:24" ht="138" customHeight="1">
      <c r="A32" s="72">
        <v>5</v>
      </c>
      <c r="B32" s="73" t="s">
        <v>64</v>
      </c>
      <c r="C32" s="72" t="s">
        <v>112</v>
      </c>
      <c r="D32" s="73" t="s">
        <v>113</v>
      </c>
      <c r="E32" s="73" t="s">
        <v>109</v>
      </c>
      <c r="F32" s="72" t="s">
        <v>34</v>
      </c>
      <c r="G32" s="73" t="s">
        <v>114</v>
      </c>
      <c r="H32" s="121" t="s">
        <v>151</v>
      </c>
      <c r="I32" s="74" t="s">
        <v>152</v>
      </c>
      <c r="J32" s="73" t="s">
        <v>57</v>
      </c>
      <c r="K32" s="73" t="s">
        <v>39</v>
      </c>
      <c r="L32" s="75">
        <v>0.95</v>
      </c>
      <c r="M32" s="76" t="s">
        <v>28</v>
      </c>
      <c r="N32" s="76" t="s">
        <v>29</v>
      </c>
      <c r="O32" s="76" t="s">
        <v>30</v>
      </c>
      <c r="P32" s="76" t="s">
        <v>31</v>
      </c>
      <c r="Q32" s="147">
        <v>419111131172</v>
      </c>
      <c r="R32" s="147">
        <v>427580751940</v>
      </c>
      <c r="S32" s="134">
        <f t="shared" si="1"/>
        <v>0.9801917632410438</v>
      </c>
      <c r="T32" s="134">
        <f>+S32/L32</f>
        <v>1.0317808034116251</v>
      </c>
      <c r="U32" s="9" t="str">
        <f t="shared" si="2"/>
        <v>SATISFACTORIO</v>
      </c>
      <c r="V32" s="195" t="s">
        <v>259</v>
      </c>
      <c r="W32" s="240" t="s">
        <v>335</v>
      </c>
      <c r="X32" s="296" t="s">
        <v>334</v>
      </c>
    </row>
    <row r="33" spans="1:24" ht="138" customHeight="1">
      <c r="A33" s="72">
        <v>5</v>
      </c>
      <c r="B33" s="73" t="s">
        <v>64</v>
      </c>
      <c r="C33" s="72" t="s">
        <v>112</v>
      </c>
      <c r="D33" s="73" t="s">
        <v>113</v>
      </c>
      <c r="E33" s="73" t="s">
        <v>109</v>
      </c>
      <c r="F33" s="72" t="s">
        <v>34</v>
      </c>
      <c r="G33" s="73" t="s">
        <v>114</v>
      </c>
      <c r="H33" s="121" t="s">
        <v>153</v>
      </c>
      <c r="I33" s="74" t="s">
        <v>154</v>
      </c>
      <c r="J33" s="73" t="s">
        <v>57</v>
      </c>
      <c r="K33" s="73" t="s">
        <v>39</v>
      </c>
      <c r="L33" s="75">
        <v>0.95</v>
      </c>
      <c r="M33" s="76" t="s">
        <v>28</v>
      </c>
      <c r="N33" s="76" t="s">
        <v>29</v>
      </c>
      <c r="O33" s="76" t="s">
        <v>30</v>
      </c>
      <c r="P33" s="76" t="s">
        <v>31</v>
      </c>
      <c r="Q33" s="147">
        <v>117785560616</v>
      </c>
      <c r="R33" s="147">
        <v>115121551940</v>
      </c>
      <c r="S33" s="134">
        <f>+Q33/R33</f>
        <v>1.023140833589426</v>
      </c>
      <c r="T33" s="134">
        <f>+S33/L33</f>
        <v>1.0769903511467644</v>
      </c>
      <c r="U33" s="9" t="str">
        <f>IF(S33&gt;=95%,$P$7,IF(S33&gt;=70%,$O$7,IF(S33&gt;=50%,$N$7,IF(S33&lt;50%,$M$7,"ojo"))))</f>
        <v>SATISFACTORIO</v>
      </c>
      <c r="V33" s="195" t="s">
        <v>260</v>
      </c>
      <c r="W33" s="240" t="s">
        <v>336</v>
      </c>
      <c r="X33" s="296" t="s">
        <v>334</v>
      </c>
    </row>
    <row r="34" spans="1:24" ht="135" customHeight="1">
      <c r="A34" s="72">
        <v>5</v>
      </c>
      <c r="B34" s="73" t="s">
        <v>157</v>
      </c>
      <c r="C34" s="72">
        <v>5.1</v>
      </c>
      <c r="D34" s="73" t="s">
        <v>108</v>
      </c>
      <c r="E34" s="73" t="s">
        <v>109</v>
      </c>
      <c r="F34" s="72" t="s">
        <v>34</v>
      </c>
      <c r="G34" s="73" t="s">
        <v>115</v>
      </c>
      <c r="H34" s="121" t="s">
        <v>155</v>
      </c>
      <c r="I34" s="74" t="s">
        <v>156</v>
      </c>
      <c r="J34" s="73" t="s">
        <v>57</v>
      </c>
      <c r="K34" s="73" t="s">
        <v>89</v>
      </c>
      <c r="L34" s="75">
        <v>1</v>
      </c>
      <c r="M34" s="76" t="s">
        <v>28</v>
      </c>
      <c r="N34" s="76" t="s">
        <v>29</v>
      </c>
      <c r="O34" s="76" t="s">
        <v>30</v>
      </c>
      <c r="P34" s="76" t="s">
        <v>31</v>
      </c>
      <c r="Q34" s="147">
        <v>39446003037</v>
      </c>
      <c r="R34" s="147">
        <v>46716380423</v>
      </c>
      <c r="S34" s="134">
        <f t="shared" si="1"/>
        <v>0.8443719885793944</v>
      </c>
      <c r="T34" s="134">
        <f t="shared" si="0"/>
        <v>0.8443719885793944</v>
      </c>
      <c r="U34" s="9" t="str">
        <f t="shared" si="2"/>
        <v>ACEPTABLE</v>
      </c>
      <c r="V34" s="196" t="s">
        <v>242</v>
      </c>
      <c r="W34" s="240" t="s">
        <v>337</v>
      </c>
      <c r="X34" s="296" t="s">
        <v>334</v>
      </c>
    </row>
    <row r="35" spans="1:25" ht="101.25" customHeight="1">
      <c r="A35" s="77">
        <v>3</v>
      </c>
      <c r="B35" s="78" t="s">
        <v>32</v>
      </c>
      <c r="C35" s="77">
        <v>3.3</v>
      </c>
      <c r="D35" s="78" t="s">
        <v>214</v>
      </c>
      <c r="E35" s="78" t="s">
        <v>117</v>
      </c>
      <c r="F35" s="77" t="s">
        <v>34</v>
      </c>
      <c r="G35" s="77" t="s">
        <v>118</v>
      </c>
      <c r="H35" s="148" t="s">
        <v>212</v>
      </c>
      <c r="I35" s="79" t="s">
        <v>213</v>
      </c>
      <c r="J35" s="78" t="s">
        <v>35</v>
      </c>
      <c r="K35" s="78" t="s">
        <v>36</v>
      </c>
      <c r="L35" s="80">
        <v>0.95</v>
      </c>
      <c r="M35" s="108" t="s">
        <v>28</v>
      </c>
      <c r="N35" s="108" t="s">
        <v>29</v>
      </c>
      <c r="O35" s="108" t="s">
        <v>30</v>
      </c>
      <c r="P35" s="108" t="s">
        <v>31</v>
      </c>
      <c r="Q35" s="168">
        <f>(1663351951)+(1570737223)+(368087800)</f>
        <v>3602176974</v>
      </c>
      <c r="R35" s="168">
        <f>(1667088151)+(8991117365)+(3545933885)</f>
        <v>14204139401</v>
      </c>
      <c r="S35" s="135">
        <v>0.75</v>
      </c>
      <c r="T35" s="135">
        <f t="shared" si="0"/>
        <v>0.7894736842105263</v>
      </c>
      <c r="U35" s="1" t="s">
        <v>14</v>
      </c>
      <c r="V35" s="228" t="s">
        <v>252</v>
      </c>
      <c r="W35" s="293" t="s">
        <v>343</v>
      </c>
      <c r="X35" s="243" t="s">
        <v>334</v>
      </c>
      <c r="Y35" s="138"/>
    </row>
    <row r="36" spans="1:24" ht="134.25" customHeight="1">
      <c r="A36" s="77">
        <v>3</v>
      </c>
      <c r="B36" s="78" t="s">
        <v>32</v>
      </c>
      <c r="C36" s="77">
        <v>3.4</v>
      </c>
      <c r="D36" s="78" t="s">
        <v>116</v>
      </c>
      <c r="E36" s="78" t="s">
        <v>117</v>
      </c>
      <c r="F36" s="77" t="s">
        <v>34</v>
      </c>
      <c r="G36" s="77" t="s">
        <v>119</v>
      </c>
      <c r="H36" s="148" t="s">
        <v>169</v>
      </c>
      <c r="I36" s="79" t="s">
        <v>215</v>
      </c>
      <c r="J36" s="78" t="s">
        <v>35</v>
      </c>
      <c r="K36" s="78" t="s">
        <v>36</v>
      </c>
      <c r="L36" s="80">
        <v>0.95</v>
      </c>
      <c r="M36" s="108" t="s">
        <v>28</v>
      </c>
      <c r="N36" s="108" t="s">
        <v>29</v>
      </c>
      <c r="O36" s="108" t="s">
        <v>30</v>
      </c>
      <c r="P36" s="108" t="s">
        <v>31</v>
      </c>
      <c r="Q36" s="168">
        <f>38+124+38</f>
        <v>200</v>
      </c>
      <c r="R36" s="168">
        <f>42+78+730</f>
        <v>850</v>
      </c>
      <c r="S36" s="135">
        <f>+Q36/R36</f>
        <v>0.23529411764705882</v>
      </c>
      <c r="T36" s="135">
        <f>+S36/L36</f>
        <v>0.2476780185758514</v>
      </c>
      <c r="U36" s="9" t="str">
        <f>IF(S36&gt;=95%,$P$7,IF(S36&gt;=70%,$O$7,IF(S36&gt;=50%,$N$7,IF(S36&lt;50%,$M$7,"ojo"))))</f>
        <v>INSATISFACTORIO</v>
      </c>
      <c r="V36" s="228" t="s">
        <v>253</v>
      </c>
      <c r="W36" s="293" t="s">
        <v>344</v>
      </c>
      <c r="X36" s="243" t="s">
        <v>334</v>
      </c>
    </row>
    <row r="37" spans="1:24" ht="240.75" customHeight="1">
      <c r="A37" s="68">
        <v>3</v>
      </c>
      <c r="B37" s="69" t="s">
        <v>32</v>
      </c>
      <c r="C37" s="68">
        <v>3.4</v>
      </c>
      <c r="D37" s="69" t="s">
        <v>116</v>
      </c>
      <c r="E37" s="69" t="s">
        <v>120</v>
      </c>
      <c r="F37" s="69" t="s">
        <v>121</v>
      </c>
      <c r="G37" s="69" t="s">
        <v>297</v>
      </c>
      <c r="H37" s="124" t="s">
        <v>179</v>
      </c>
      <c r="I37" s="70" t="s">
        <v>180</v>
      </c>
      <c r="J37" s="69" t="s">
        <v>57</v>
      </c>
      <c r="K37" s="69" t="s">
        <v>36</v>
      </c>
      <c r="L37" s="71">
        <v>1</v>
      </c>
      <c r="M37" s="107" t="s">
        <v>28</v>
      </c>
      <c r="N37" s="107" t="s">
        <v>29</v>
      </c>
      <c r="O37" s="107" t="s">
        <v>30</v>
      </c>
      <c r="P37" s="107" t="s">
        <v>31</v>
      </c>
      <c r="Q37" s="144">
        <v>606</v>
      </c>
      <c r="R37" s="144">
        <v>606</v>
      </c>
      <c r="S37" s="133">
        <f>+Q37/R37</f>
        <v>1</v>
      </c>
      <c r="T37" s="133">
        <f>+S37/L37</f>
        <v>1</v>
      </c>
      <c r="U37" s="145" t="str">
        <f>IF(S37&gt;=95%,$P$7,IF(S37&gt;=70%,$O$7,IF(S37&gt;=50%,$N$7,IF(S37&lt;50%,$M$7,"ojo"))))</f>
        <v>SATISFACTORIO</v>
      </c>
      <c r="V37" s="193" t="s">
        <v>298</v>
      </c>
      <c r="W37" s="203" t="s">
        <v>320</v>
      </c>
      <c r="X37" s="204" t="s">
        <v>309</v>
      </c>
    </row>
    <row r="38" spans="1:24" ht="185.25" customHeight="1">
      <c r="A38" s="68">
        <v>3</v>
      </c>
      <c r="B38" s="69" t="s">
        <v>32</v>
      </c>
      <c r="C38" s="68">
        <v>3.4</v>
      </c>
      <c r="D38" s="69" t="s">
        <v>116</v>
      </c>
      <c r="E38" s="69" t="s">
        <v>120</v>
      </c>
      <c r="F38" s="69" t="s">
        <v>42</v>
      </c>
      <c r="G38" s="69" t="s">
        <v>183</v>
      </c>
      <c r="H38" s="81" t="s">
        <v>181</v>
      </c>
      <c r="I38" s="70" t="s">
        <v>182</v>
      </c>
      <c r="J38" s="69" t="s">
        <v>57</v>
      </c>
      <c r="K38" s="69" t="s">
        <v>36</v>
      </c>
      <c r="L38" s="71">
        <v>1</v>
      </c>
      <c r="M38" s="107" t="s">
        <v>28</v>
      </c>
      <c r="N38" s="107" t="s">
        <v>29</v>
      </c>
      <c r="O38" s="107" t="s">
        <v>30</v>
      </c>
      <c r="P38" s="107" t="s">
        <v>31</v>
      </c>
      <c r="Q38" s="144">
        <v>123</v>
      </c>
      <c r="R38" s="144">
        <v>123</v>
      </c>
      <c r="S38" s="133">
        <f>+Q38/R38</f>
        <v>1</v>
      </c>
      <c r="T38" s="133">
        <f>+S38/L38</f>
        <v>1</v>
      </c>
      <c r="U38" s="107" t="str">
        <f>IF(S38&gt;=95%,$P$7,IF(S38&gt;=70%,$O$7,IF(S38&gt;=50%,$N$7,IF(S38&lt;50%,$M$7,"ojo"))))</f>
        <v>SATISFACTORIO</v>
      </c>
      <c r="V38" s="193" t="s">
        <v>234</v>
      </c>
      <c r="W38" s="203" t="s">
        <v>321</v>
      </c>
      <c r="X38" s="204" t="s">
        <v>309</v>
      </c>
    </row>
    <row r="39" spans="1:24" ht="164.25" customHeight="1">
      <c r="A39" s="82">
        <v>4</v>
      </c>
      <c r="B39" s="83" t="s">
        <v>122</v>
      </c>
      <c r="C39" s="82" t="s">
        <v>123</v>
      </c>
      <c r="D39" s="83" t="s">
        <v>124</v>
      </c>
      <c r="E39" s="83" t="s">
        <v>125</v>
      </c>
      <c r="F39" s="83" t="s">
        <v>126</v>
      </c>
      <c r="G39" s="84" t="s">
        <v>127</v>
      </c>
      <c r="H39" s="87" t="s">
        <v>204</v>
      </c>
      <c r="I39" s="85" t="s">
        <v>229</v>
      </c>
      <c r="J39" s="83" t="s">
        <v>35</v>
      </c>
      <c r="K39" s="82" t="s">
        <v>36</v>
      </c>
      <c r="L39" s="146">
        <v>0.9</v>
      </c>
      <c r="M39" s="109" t="s">
        <v>28</v>
      </c>
      <c r="N39" s="109" t="s">
        <v>29</v>
      </c>
      <c r="O39" s="109" t="s">
        <v>30</v>
      </c>
      <c r="P39" s="109" t="s">
        <v>31</v>
      </c>
      <c r="Q39" s="84">
        <v>8</v>
      </c>
      <c r="R39" s="84">
        <v>8</v>
      </c>
      <c r="S39" s="136">
        <f t="shared" si="1"/>
        <v>1</v>
      </c>
      <c r="T39" s="136">
        <f t="shared" si="0"/>
        <v>1.1111111111111112</v>
      </c>
      <c r="U39" s="9" t="str">
        <f t="shared" si="2"/>
        <v>SATISFACTORIO</v>
      </c>
      <c r="V39" s="197" t="s">
        <v>268</v>
      </c>
      <c r="W39" s="294" t="s">
        <v>340</v>
      </c>
      <c r="X39" s="295" t="s">
        <v>303</v>
      </c>
    </row>
    <row r="40" spans="1:24" ht="164.25" customHeight="1">
      <c r="A40" s="82">
        <v>4</v>
      </c>
      <c r="B40" s="83" t="s">
        <v>122</v>
      </c>
      <c r="C40" s="82" t="s">
        <v>123</v>
      </c>
      <c r="D40" s="83" t="s">
        <v>124</v>
      </c>
      <c r="E40" s="83" t="s">
        <v>125</v>
      </c>
      <c r="F40" s="83" t="s">
        <v>34</v>
      </c>
      <c r="G40" s="84" t="s">
        <v>128</v>
      </c>
      <c r="H40" s="87" t="s">
        <v>130</v>
      </c>
      <c r="I40" s="85" t="s">
        <v>205</v>
      </c>
      <c r="J40" s="86" t="s">
        <v>35</v>
      </c>
      <c r="K40" s="82" t="s">
        <v>36</v>
      </c>
      <c r="L40" s="110">
        <v>0.95</v>
      </c>
      <c r="M40" s="109" t="s">
        <v>28</v>
      </c>
      <c r="N40" s="109" t="s">
        <v>29</v>
      </c>
      <c r="O40" s="109" t="s">
        <v>30</v>
      </c>
      <c r="P40" s="109" t="s">
        <v>31</v>
      </c>
      <c r="Q40" s="84">
        <v>0</v>
      </c>
      <c r="R40" s="84">
        <v>1</v>
      </c>
      <c r="S40" s="136">
        <f>+Q40/R40</f>
        <v>0</v>
      </c>
      <c r="T40" s="136">
        <f>+S40/L40</f>
        <v>0</v>
      </c>
      <c r="U40" s="9" t="str">
        <f>IF(S40&gt;=95%,$P$7,IF(S40&gt;=70%,$O$7,IF(S40&gt;=50%,$N$7,IF(S40&lt;50%,$M$7,"ojo"))))</f>
        <v>INSATISFACTORIO</v>
      </c>
      <c r="V40" s="197" t="s">
        <v>265</v>
      </c>
      <c r="W40" s="294" t="s">
        <v>339</v>
      </c>
      <c r="X40" s="295" t="s">
        <v>303</v>
      </c>
    </row>
    <row r="41" spans="1:24" ht="180.75" customHeight="1">
      <c r="A41" s="82">
        <v>4</v>
      </c>
      <c r="B41" s="83" t="s">
        <v>122</v>
      </c>
      <c r="C41" s="82" t="s">
        <v>123</v>
      </c>
      <c r="D41" s="83" t="s">
        <v>124</v>
      </c>
      <c r="E41" s="83" t="s">
        <v>125</v>
      </c>
      <c r="F41" s="82" t="s">
        <v>55</v>
      </c>
      <c r="G41" s="84" t="s">
        <v>129</v>
      </c>
      <c r="H41" s="87" t="s">
        <v>202</v>
      </c>
      <c r="I41" s="85" t="s">
        <v>203</v>
      </c>
      <c r="J41" s="83" t="s">
        <v>35</v>
      </c>
      <c r="K41" s="83" t="s">
        <v>36</v>
      </c>
      <c r="L41" s="110">
        <v>0.95</v>
      </c>
      <c r="M41" s="109" t="s">
        <v>28</v>
      </c>
      <c r="N41" s="109" t="s">
        <v>29</v>
      </c>
      <c r="O41" s="109" t="s">
        <v>30</v>
      </c>
      <c r="P41" s="109" t="s">
        <v>31</v>
      </c>
      <c r="Q41" s="84">
        <v>7</v>
      </c>
      <c r="R41" s="84">
        <v>10</v>
      </c>
      <c r="S41" s="136">
        <f t="shared" si="1"/>
        <v>0.7</v>
      </c>
      <c r="T41" s="136">
        <f t="shared" si="0"/>
        <v>0.7368421052631579</v>
      </c>
      <c r="U41" s="9" t="str">
        <f t="shared" si="2"/>
        <v>ACEPTABLE</v>
      </c>
      <c r="V41" s="198" t="s">
        <v>266</v>
      </c>
      <c r="W41" s="294" t="s">
        <v>338</v>
      </c>
      <c r="X41" s="295" t="s">
        <v>303</v>
      </c>
    </row>
    <row r="42" spans="1:24" ht="174.75" customHeight="1">
      <c r="A42" s="88">
        <v>4</v>
      </c>
      <c r="B42" s="89" t="s">
        <v>122</v>
      </c>
      <c r="C42" s="88" t="s">
        <v>131</v>
      </c>
      <c r="D42" s="89" t="s">
        <v>132</v>
      </c>
      <c r="E42" s="90" t="s">
        <v>232</v>
      </c>
      <c r="F42" s="88" t="s">
        <v>34</v>
      </c>
      <c r="G42" s="88" t="s">
        <v>133</v>
      </c>
      <c r="H42" s="93" t="s">
        <v>174</v>
      </c>
      <c r="I42" s="91" t="s">
        <v>134</v>
      </c>
      <c r="J42" s="89" t="s">
        <v>57</v>
      </c>
      <c r="K42" s="89" t="s">
        <v>36</v>
      </c>
      <c r="L42" s="92">
        <v>1</v>
      </c>
      <c r="M42" s="111" t="s">
        <v>28</v>
      </c>
      <c r="N42" s="111" t="s">
        <v>29</v>
      </c>
      <c r="O42" s="111" t="s">
        <v>30</v>
      </c>
      <c r="P42" s="111" t="s">
        <v>31</v>
      </c>
      <c r="Q42" s="144">
        <v>878</v>
      </c>
      <c r="R42" s="144">
        <v>878</v>
      </c>
      <c r="S42" s="137">
        <f t="shared" si="1"/>
        <v>1</v>
      </c>
      <c r="T42" s="137">
        <f t="shared" si="0"/>
        <v>1</v>
      </c>
      <c r="U42" s="9" t="str">
        <f t="shared" si="2"/>
        <v>SATISFACTORIO</v>
      </c>
      <c r="V42" s="192" t="s">
        <v>254</v>
      </c>
      <c r="W42" s="239" t="s">
        <v>327</v>
      </c>
      <c r="X42" s="204" t="s">
        <v>303</v>
      </c>
    </row>
    <row r="43" spans="1:24" ht="114" customHeight="1">
      <c r="A43" s="60">
        <v>3</v>
      </c>
      <c r="B43" s="63" t="s">
        <v>32</v>
      </c>
      <c r="C43" s="60">
        <v>3.5</v>
      </c>
      <c r="D43" s="63" t="s">
        <v>37</v>
      </c>
      <c r="E43" s="63" t="s">
        <v>135</v>
      </c>
      <c r="F43" s="60" t="s">
        <v>34</v>
      </c>
      <c r="G43" s="60" t="s">
        <v>136</v>
      </c>
      <c r="H43" s="10" t="s">
        <v>222</v>
      </c>
      <c r="I43" s="62" t="s">
        <v>223</v>
      </c>
      <c r="J43" s="63" t="s">
        <v>57</v>
      </c>
      <c r="K43" s="63" t="s">
        <v>89</v>
      </c>
      <c r="L43" s="64">
        <v>0.95</v>
      </c>
      <c r="M43" s="105" t="s">
        <v>28</v>
      </c>
      <c r="N43" s="105" t="s">
        <v>29</v>
      </c>
      <c r="O43" s="105" t="s">
        <v>30</v>
      </c>
      <c r="P43" s="105" t="s">
        <v>31</v>
      </c>
      <c r="Q43" s="151">
        <v>18</v>
      </c>
      <c r="R43" s="151">
        <v>18</v>
      </c>
      <c r="S43" s="131">
        <f>+Q43/R43</f>
        <v>1</v>
      </c>
      <c r="T43" s="131">
        <f>+S43/L43</f>
        <v>1.0526315789473684</v>
      </c>
      <c r="U43" s="9" t="str">
        <f t="shared" si="2"/>
        <v>SATISFACTORIO</v>
      </c>
      <c r="V43" s="199" t="s">
        <v>246</v>
      </c>
      <c r="W43" s="241" t="s">
        <v>328</v>
      </c>
      <c r="X43" s="225" t="s">
        <v>303</v>
      </c>
    </row>
    <row r="44" spans="1:26" ht="147.75" customHeight="1">
      <c r="A44" s="60">
        <v>3</v>
      </c>
      <c r="B44" s="63" t="s">
        <v>32</v>
      </c>
      <c r="C44" s="60">
        <v>3.5</v>
      </c>
      <c r="D44" s="63" t="s">
        <v>37</v>
      </c>
      <c r="E44" s="63" t="s">
        <v>135</v>
      </c>
      <c r="F44" s="60" t="s">
        <v>34</v>
      </c>
      <c r="G44" s="60" t="s">
        <v>137</v>
      </c>
      <c r="H44" s="10" t="s">
        <v>224</v>
      </c>
      <c r="I44" s="62" t="s">
        <v>225</v>
      </c>
      <c r="J44" s="63" t="s">
        <v>57</v>
      </c>
      <c r="K44" s="63" t="s">
        <v>89</v>
      </c>
      <c r="L44" s="150">
        <v>0.9</v>
      </c>
      <c r="M44" s="105" t="s">
        <v>28</v>
      </c>
      <c r="N44" s="105" t="s">
        <v>29</v>
      </c>
      <c r="O44" s="105" t="s">
        <v>30</v>
      </c>
      <c r="P44" s="105" t="s">
        <v>31</v>
      </c>
      <c r="Q44" s="151">
        <v>1</v>
      </c>
      <c r="R44" s="151">
        <v>1</v>
      </c>
      <c r="S44" s="131">
        <f t="shared" si="1"/>
        <v>1</v>
      </c>
      <c r="T44" s="131">
        <f t="shared" si="0"/>
        <v>1.1111111111111112</v>
      </c>
      <c r="U44" s="9" t="str">
        <f t="shared" si="2"/>
        <v>SATISFACTORIO</v>
      </c>
      <c r="V44" s="199" t="s">
        <v>245</v>
      </c>
      <c r="W44" s="241" t="s">
        <v>245</v>
      </c>
      <c r="X44" s="225" t="s">
        <v>303</v>
      </c>
      <c r="Z44" t="s">
        <v>184</v>
      </c>
    </row>
    <row r="45" spans="1:24" ht="114.75" customHeight="1">
      <c r="A45" s="152">
        <v>3</v>
      </c>
      <c r="B45" s="94" t="s">
        <v>32</v>
      </c>
      <c r="C45" s="152">
        <v>3.5</v>
      </c>
      <c r="D45" s="94" t="s">
        <v>37</v>
      </c>
      <c r="E45" s="94" t="s">
        <v>135</v>
      </c>
      <c r="F45" s="60" t="s">
        <v>34</v>
      </c>
      <c r="G45" s="60" t="s">
        <v>138</v>
      </c>
      <c r="H45" s="153" t="s">
        <v>226</v>
      </c>
      <c r="I45" s="94" t="s">
        <v>247</v>
      </c>
      <c r="J45" s="94" t="s">
        <v>57</v>
      </c>
      <c r="K45" s="94" t="s">
        <v>89</v>
      </c>
      <c r="L45" s="154">
        <v>0.9</v>
      </c>
      <c r="M45" s="105" t="s">
        <v>28</v>
      </c>
      <c r="N45" s="105" t="s">
        <v>29</v>
      </c>
      <c r="O45" s="105" t="s">
        <v>30</v>
      </c>
      <c r="P45" s="105" t="s">
        <v>31</v>
      </c>
      <c r="Q45" s="151">
        <v>7602</v>
      </c>
      <c r="R45" s="151">
        <v>120</v>
      </c>
      <c r="S45" s="169">
        <f>Q45/R45</f>
        <v>63.35</v>
      </c>
      <c r="T45" s="169">
        <f t="shared" si="0"/>
        <v>70.38888888888889</v>
      </c>
      <c r="U45" s="9" t="s">
        <v>13</v>
      </c>
      <c r="V45" s="199" t="s">
        <v>276</v>
      </c>
      <c r="W45" s="241" t="s">
        <v>276</v>
      </c>
      <c r="X45" s="225" t="s">
        <v>303</v>
      </c>
    </row>
    <row r="46" spans="1:24" ht="164.25" customHeight="1">
      <c r="A46" s="152">
        <v>3</v>
      </c>
      <c r="B46" s="94" t="s">
        <v>32</v>
      </c>
      <c r="C46" s="152">
        <v>3.5</v>
      </c>
      <c r="D46" s="94" t="s">
        <v>37</v>
      </c>
      <c r="E46" s="94" t="s">
        <v>135</v>
      </c>
      <c r="F46" s="94" t="s">
        <v>34</v>
      </c>
      <c r="G46" s="60" t="s">
        <v>139</v>
      </c>
      <c r="H46" s="153" t="s">
        <v>227</v>
      </c>
      <c r="I46" s="94" t="s">
        <v>228</v>
      </c>
      <c r="J46" s="94" t="s">
        <v>35</v>
      </c>
      <c r="K46" s="94" t="s">
        <v>89</v>
      </c>
      <c r="L46" s="155">
        <v>0.9</v>
      </c>
      <c r="M46" s="105" t="s">
        <v>28</v>
      </c>
      <c r="N46" s="105" t="s">
        <v>29</v>
      </c>
      <c r="O46" s="105" t="s">
        <v>30</v>
      </c>
      <c r="P46" s="105" t="s">
        <v>31</v>
      </c>
      <c r="Q46" s="161">
        <v>1815</v>
      </c>
      <c r="R46" s="161">
        <v>34</v>
      </c>
      <c r="S46" s="162">
        <f>Q46/R46</f>
        <v>53.38235294117647</v>
      </c>
      <c r="T46" s="131">
        <f>+S46/L46</f>
        <v>59.31372549019608</v>
      </c>
      <c r="U46" s="9" t="str">
        <f t="shared" si="2"/>
        <v>SATISFACTORIO</v>
      </c>
      <c r="V46" s="199" t="s">
        <v>250</v>
      </c>
      <c r="W46" s="241" t="s">
        <v>330</v>
      </c>
      <c r="X46" s="225" t="s">
        <v>303</v>
      </c>
    </row>
    <row r="47" spans="1:24" ht="117" customHeight="1">
      <c r="A47" s="95">
        <v>3</v>
      </c>
      <c r="B47" s="96" t="s">
        <v>32</v>
      </c>
      <c r="C47" s="95">
        <v>3.5</v>
      </c>
      <c r="D47" s="96" t="s">
        <v>37</v>
      </c>
      <c r="E47" s="96" t="s">
        <v>135</v>
      </c>
      <c r="F47" s="96" t="s">
        <v>34</v>
      </c>
      <c r="G47" s="60" t="s">
        <v>140</v>
      </c>
      <c r="H47" s="139" t="s">
        <v>141</v>
      </c>
      <c r="I47" s="96" t="s">
        <v>142</v>
      </c>
      <c r="J47" s="94" t="s">
        <v>35</v>
      </c>
      <c r="K47" s="96" t="s">
        <v>89</v>
      </c>
      <c r="L47" s="112">
        <v>0.95</v>
      </c>
      <c r="M47" s="105" t="s">
        <v>28</v>
      </c>
      <c r="N47" s="105" t="s">
        <v>29</v>
      </c>
      <c r="O47" s="105" t="s">
        <v>30</v>
      </c>
      <c r="P47" s="178" t="s">
        <v>31</v>
      </c>
      <c r="Q47" s="179">
        <v>85</v>
      </c>
      <c r="R47" s="179">
        <v>100</v>
      </c>
      <c r="S47" s="131">
        <f t="shared" si="1"/>
        <v>0.85</v>
      </c>
      <c r="T47" s="131">
        <f t="shared" si="0"/>
        <v>0.8947368421052632</v>
      </c>
      <c r="U47" s="9" t="str">
        <f t="shared" si="2"/>
        <v>ACEPTABLE</v>
      </c>
      <c r="V47" s="199" t="s">
        <v>299</v>
      </c>
      <c r="W47" s="241" t="s">
        <v>329</v>
      </c>
      <c r="X47" s="225" t="s">
        <v>303</v>
      </c>
    </row>
    <row r="48" spans="1:24" ht="162.75" customHeight="1">
      <c r="A48" s="99">
        <v>6</v>
      </c>
      <c r="B48" s="97" t="s">
        <v>40</v>
      </c>
      <c r="C48" s="99" t="s">
        <v>170</v>
      </c>
      <c r="D48" s="97" t="s">
        <v>143</v>
      </c>
      <c r="E48" s="98" t="s">
        <v>144</v>
      </c>
      <c r="F48" s="99" t="s">
        <v>42</v>
      </c>
      <c r="G48" s="67" t="s">
        <v>148</v>
      </c>
      <c r="H48" s="122" t="s">
        <v>165</v>
      </c>
      <c r="I48" s="98" t="s">
        <v>166</v>
      </c>
      <c r="J48" s="98" t="s">
        <v>57</v>
      </c>
      <c r="K48" s="98" t="s">
        <v>72</v>
      </c>
      <c r="L48" s="100" t="s">
        <v>51</v>
      </c>
      <c r="M48" s="106" t="s">
        <v>28</v>
      </c>
      <c r="N48" s="106" t="s">
        <v>29</v>
      </c>
      <c r="O48" s="106" t="s">
        <v>30</v>
      </c>
      <c r="P48" s="106" t="s">
        <v>31</v>
      </c>
      <c r="Q48" s="101">
        <v>33</v>
      </c>
      <c r="R48" s="101">
        <v>33</v>
      </c>
      <c r="S48" s="132">
        <f t="shared" si="1"/>
        <v>1</v>
      </c>
      <c r="T48" s="132">
        <f t="shared" si="0"/>
        <v>1</v>
      </c>
      <c r="U48" s="9" t="str">
        <f t="shared" si="2"/>
        <v>SATISFACTORIO</v>
      </c>
      <c r="V48" s="200" t="s">
        <v>270</v>
      </c>
      <c r="W48" s="242" t="s">
        <v>315</v>
      </c>
      <c r="X48" s="226" t="s">
        <v>314</v>
      </c>
    </row>
    <row r="50" spans="1:19" ht="15">
      <c r="A50" s="12"/>
      <c r="B50" s="270"/>
      <c r="C50" s="270"/>
      <c r="D50" s="270"/>
      <c r="E50" s="12"/>
      <c r="F50" s="12"/>
      <c r="G50" s="12"/>
      <c r="H50" s="12"/>
      <c r="I50" s="12"/>
      <c r="J50" s="12"/>
      <c r="K50" s="12"/>
      <c r="L50" s="13"/>
      <c r="M50" s="13"/>
      <c r="N50" s="13"/>
      <c r="O50" s="13"/>
      <c r="P50" s="13"/>
      <c r="Q50" s="13"/>
      <c r="R50" s="13"/>
      <c r="S50" s="12"/>
    </row>
    <row r="51" spans="4:23" ht="23.25">
      <c r="D51" s="140" t="s">
        <v>230</v>
      </c>
      <c r="G51" s="278" t="s">
        <v>233</v>
      </c>
      <c r="H51" s="278"/>
      <c r="I51" s="278"/>
      <c r="J51" s="278"/>
      <c r="K51" s="278"/>
      <c r="L51" s="278"/>
      <c r="M51" s="278"/>
      <c r="P51" s="273"/>
      <c r="Q51" s="274"/>
      <c r="R51" s="274"/>
      <c r="S51" s="274"/>
      <c r="T51" s="274"/>
      <c r="W51" s="223"/>
    </row>
    <row r="52" ht="15">
      <c r="W52" s="223"/>
    </row>
    <row r="53" ht="15">
      <c r="W53" s="223"/>
    </row>
    <row r="54" spans="13:23" ht="15">
      <c r="M54" s="12"/>
      <c r="N54" s="12"/>
      <c r="W54" s="223"/>
    </row>
    <row r="55" spans="13:23" ht="85.5" customHeight="1">
      <c r="M55" s="12"/>
      <c r="N55" s="12"/>
      <c r="W55" s="223"/>
    </row>
    <row r="56" spans="13:23" ht="15">
      <c r="M56" s="12"/>
      <c r="N56" s="12"/>
      <c r="W56" s="223"/>
    </row>
    <row r="57" spans="13:23" ht="64.5" customHeight="1">
      <c r="M57" s="12"/>
      <c r="N57" s="12"/>
      <c r="W57" s="223"/>
    </row>
  </sheetData>
  <sheetProtection/>
  <mergeCells count="14">
    <mergeCell ref="B50:D50"/>
    <mergeCell ref="A6:D6"/>
    <mergeCell ref="E6:L6"/>
    <mergeCell ref="P51:T51"/>
    <mergeCell ref="M6:P6"/>
    <mergeCell ref="Q6:V6"/>
    <mergeCell ref="G51:M51"/>
    <mergeCell ref="A1:C3"/>
    <mergeCell ref="V1:V3"/>
    <mergeCell ref="A4:C4"/>
    <mergeCell ref="M4:U4"/>
    <mergeCell ref="D4:L4"/>
    <mergeCell ref="D2:U3"/>
    <mergeCell ref="D1:U1"/>
  </mergeCells>
  <conditionalFormatting sqref="U27:U48 U6:U24">
    <cfRule type="cellIs" priority="40" dxfId="21" operator="equal" stopIfTrue="1">
      <formula>"INSATISFACTORIO"</formula>
    </cfRule>
  </conditionalFormatting>
  <conditionalFormatting sqref="U46:U48">
    <cfRule type="cellIs" priority="24" dxfId="1" operator="between" stopIfTrue="1">
      <formula>0.7</formula>
      <formula>0.94</formula>
    </cfRule>
    <cfRule type="cellIs" priority="25" dxfId="1" operator="between" stopIfTrue="1">
      <formula>0.7</formula>
      <formula>0.94</formula>
    </cfRule>
    <cfRule type="cellIs" priority="26" dxfId="0" operator="greaterThanOrEqual" stopIfTrue="1">
      <formula>0.95</formula>
    </cfRule>
  </conditionalFormatting>
  <conditionalFormatting sqref="U27:U48 U8:U24">
    <cfRule type="cellIs" priority="19" dxfId="4" operator="equal" stopIfTrue="1">
      <formula>"MINIMO"</formula>
    </cfRule>
    <cfRule type="cellIs" priority="20" dxfId="0" operator="equal" stopIfTrue="1">
      <formula>"SATISFACTORIO"</formula>
    </cfRule>
    <cfRule type="cellIs" priority="21" dxfId="1" operator="equal" stopIfTrue="1">
      <formula>"ACEPTABLE"</formula>
    </cfRule>
    <cfRule type="cellIs" priority="22" dxfId="1" operator="equal" stopIfTrue="1">
      <formula>"""ACEPTABLE"""</formula>
    </cfRule>
    <cfRule type="cellIs" priority="23" dxfId="0" operator="equal" stopIfTrue="1">
      <formula>"""SATISFACTORIO"""</formula>
    </cfRule>
  </conditionalFormatting>
  <conditionalFormatting sqref="U25">
    <cfRule type="cellIs" priority="12" dxfId="21" operator="equal" stopIfTrue="1">
      <formula>"INSATISFACTORIO"</formula>
    </cfRule>
  </conditionalFormatting>
  <conditionalFormatting sqref="U25">
    <cfRule type="cellIs" priority="7" dxfId="4" operator="equal" stopIfTrue="1">
      <formula>"MINIMO"</formula>
    </cfRule>
    <cfRule type="cellIs" priority="8" dxfId="0" operator="equal" stopIfTrue="1">
      <formula>"SATISFACTORIO"</formula>
    </cfRule>
    <cfRule type="cellIs" priority="9" dxfId="1" operator="equal" stopIfTrue="1">
      <formula>"ACEPTABLE"</formula>
    </cfRule>
    <cfRule type="cellIs" priority="10" dxfId="1" operator="equal" stopIfTrue="1">
      <formula>"""ACEPTABLE"""</formula>
    </cfRule>
    <cfRule type="cellIs" priority="11" dxfId="0" operator="equal" stopIfTrue="1">
      <formula>"""SATISFACTORIO"""</formula>
    </cfRule>
  </conditionalFormatting>
  <conditionalFormatting sqref="U26">
    <cfRule type="cellIs" priority="6" dxfId="21" operator="equal" stopIfTrue="1">
      <formula>"INSATISFACTORIO"</formula>
    </cfRule>
  </conditionalFormatting>
  <conditionalFormatting sqref="U26">
    <cfRule type="cellIs" priority="1" dxfId="4" operator="equal" stopIfTrue="1">
      <formula>"MINIMO"</formula>
    </cfRule>
    <cfRule type="cellIs" priority="2" dxfId="0" operator="equal" stopIfTrue="1">
      <formula>"SATISFACTORIO"</formula>
    </cfRule>
    <cfRule type="cellIs" priority="3" dxfId="1" operator="equal" stopIfTrue="1">
      <formula>"ACEPTABLE"</formula>
    </cfRule>
    <cfRule type="cellIs" priority="4" dxfId="1" operator="equal" stopIfTrue="1">
      <formula>"""ACEPTABLE"""</formula>
    </cfRule>
    <cfRule type="cellIs" priority="5" dxfId="0" operator="equal" stopIfTrue="1">
      <formula>"""SATISFACTORIO"""</formula>
    </cfRule>
  </conditionalFormatting>
  <printOptions horizontalCentered="1" verticalCentered="1"/>
  <pageMargins left="0.1968503937007874" right="0.1968503937007874" top="0.3937007874015748" bottom="0.35433070866141736" header="0.31496062992125984" footer="0.31496062992125984"/>
  <pageSetup horizontalDpi="600" verticalDpi="600" orientation="landscape" paperSize="14" scale="40" r:id="rId2"/>
  <drawing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B1" sqref="B1"/>
    </sheetView>
  </sheetViews>
  <sheetFormatPr defaultColWidth="11.421875" defaultRowHeight="15"/>
  <cols>
    <col min="2" max="2" width="12.140625" style="0" bestFit="1" customWidth="1"/>
  </cols>
  <sheetData>
    <row r="1" spans="1:2" ht="15">
      <c r="A1" s="280" t="s">
        <v>277</v>
      </c>
      <c r="B1">
        <v>100</v>
      </c>
    </row>
    <row r="2" spans="1:2" ht="15">
      <c r="A2" s="280"/>
      <c r="B2">
        <v>100</v>
      </c>
    </row>
    <row r="3" spans="1:2" ht="15">
      <c r="A3" s="280"/>
      <c r="B3">
        <v>100</v>
      </c>
    </row>
    <row r="4" spans="1:2" ht="15">
      <c r="A4" s="280"/>
      <c r="B4">
        <v>100</v>
      </c>
    </row>
    <row r="5" spans="1:2" ht="15">
      <c r="A5" s="281" t="s">
        <v>279</v>
      </c>
      <c r="B5">
        <v>55</v>
      </c>
    </row>
    <row r="6" spans="1:2" ht="15">
      <c r="A6" s="281"/>
      <c r="B6">
        <v>100</v>
      </c>
    </row>
    <row r="7" spans="1:2" ht="15">
      <c r="A7" s="281"/>
      <c r="B7">
        <v>40</v>
      </c>
    </row>
    <row r="8" spans="1:2" ht="15">
      <c r="A8" s="281"/>
      <c r="B8">
        <v>95</v>
      </c>
    </row>
    <row r="9" spans="1:2" ht="15">
      <c r="A9" s="282" t="s">
        <v>278</v>
      </c>
      <c r="B9">
        <v>100</v>
      </c>
    </row>
    <row r="10" spans="1:2" ht="15">
      <c r="A10" s="282"/>
      <c r="B10">
        <v>100</v>
      </c>
    </row>
    <row r="11" spans="1:2" ht="15">
      <c r="A11" s="283" t="s">
        <v>280</v>
      </c>
      <c r="B11">
        <v>96</v>
      </c>
    </row>
    <row r="12" spans="1:2" ht="15">
      <c r="A12" s="283"/>
      <c r="B12">
        <v>100</v>
      </c>
    </row>
    <row r="13" spans="1:2" ht="15">
      <c r="A13" s="170" t="s">
        <v>281</v>
      </c>
      <c r="B13">
        <v>100</v>
      </c>
    </row>
    <row r="14" spans="1:2" ht="15">
      <c r="A14" s="284" t="s">
        <v>282</v>
      </c>
      <c r="B14">
        <v>100</v>
      </c>
    </row>
    <row r="15" spans="1:2" ht="15">
      <c r="A15" s="285"/>
      <c r="B15">
        <v>86</v>
      </c>
    </row>
    <row r="16" spans="1:2" ht="15">
      <c r="A16" s="285"/>
      <c r="B16">
        <v>100</v>
      </c>
    </row>
    <row r="17" spans="1:2" ht="15">
      <c r="A17" s="286"/>
      <c r="B17">
        <v>25</v>
      </c>
    </row>
    <row r="18" spans="1:2" ht="15">
      <c r="A18" s="287" t="s">
        <v>283</v>
      </c>
      <c r="B18">
        <v>53</v>
      </c>
    </row>
    <row r="19" spans="1:2" ht="15">
      <c r="A19" s="287"/>
      <c r="B19">
        <v>100</v>
      </c>
    </row>
    <row r="20" spans="1:2" ht="15">
      <c r="A20" s="289" t="s">
        <v>284</v>
      </c>
      <c r="B20">
        <v>100</v>
      </c>
    </row>
    <row r="21" spans="1:2" ht="15">
      <c r="A21" s="289"/>
      <c r="B21">
        <v>100</v>
      </c>
    </row>
    <row r="22" spans="1:2" ht="15">
      <c r="A22" s="289"/>
      <c r="B22">
        <v>100</v>
      </c>
    </row>
    <row r="23" spans="1:2" ht="15">
      <c r="A23" s="290" t="s">
        <v>285</v>
      </c>
      <c r="B23">
        <v>99</v>
      </c>
    </row>
    <row r="24" spans="1:2" ht="15">
      <c r="A24" s="290"/>
      <c r="B24">
        <v>100</v>
      </c>
    </row>
    <row r="25" spans="1:2" ht="15">
      <c r="A25" s="290"/>
      <c r="B25">
        <v>88</v>
      </c>
    </row>
    <row r="26" spans="1:2" ht="15">
      <c r="A26" s="291" t="s">
        <v>286</v>
      </c>
      <c r="B26">
        <v>75</v>
      </c>
    </row>
    <row r="27" spans="1:2" ht="15">
      <c r="A27" s="291"/>
      <c r="B27">
        <v>24</v>
      </c>
    </row>
    <row r="28" spans="1:7" ht="15">
      <c r="A28" s="292" t="s">
        <v>287</v>
      </c>
      <c r="B28" s="171">
        <v>100</v>
      </c>
      <c r="C28" s="279" t="s">
        <v>288</v>
      </c>
      <c r="D28" s="279"/>
      <c r="E28" s="279"/>
      <c r="F28" s="279"/>
      <c r="G28" s="279"/>
    </row>
    <row r="29" spans="1:2" ht="15">
      <c r="A29" s="292"/>
      <c r="B29">
        <v>100</v>
      </c>
    </row>
    <row r="30" spans="1:2" ht="15">
      <c r="A30" s="288" t="s">
        <v>289</v>
      </c>
      <c r="B30">
        <v>100</v>
      </c>
    </row>
    <row r="31" spans="1:2" ht="15">
      <c r="A31" s="288"/>
      <c r="B31">
        <v>0</v>
      </c>
    </row>
    <row r="32" spans="1:2" ht="15">
      <c r="A32" s="288"/>
      <c r="B32">
        <v>70</v>
      </c>
    </row>
    <row r="33" spans="1:2" ht="15">
      <c r="A33" s="172" t="s">
        <v>290</v>
      </c>
      <c r="B33">
        <v>100</v>
      </c>
    </row>
    <row r="34" spans="1:2" ht="15">
      <c r="A34" s="287" t="s">
        <v>291</v>
      </c>
      <c r="B34">
        <v>100</v>
      </c>
    </row>
    <row r="35" spans="1:2" ht="15">
      <c r="A35" s="287"/>
      <c r="B35">
        <v>100</v>
      </c>
    </row>
    <row r="36" spans="1:2" ht="15">
      <c r="A36" s="287"/>
      <c r="B36">
        <v>63</v>
      </c>
    </row>
    <row r="37" spans="1:2" ht="15">
      <c r="A37" s="287"/>
      <c r="B37">
        <v>53</v>
      </c>
    </row>
    <row r="38" spans="1:2" ht="15">
      <c r="A38" s="173" t="s">
        <v>292</v>
      </c>
      <c r="B38">
        <v>100</v>
      </c>
    </row>
    <row r="39" ht="33.75">
      <c r="B39" s="174">
        <f>SUM(B1:B38)</f>
        <v>3222</v>
      </c>
    </row>
  </sheetData>
  <sheetProtection/>
  <mergeCells count="13">
    <mergeCell ref="A30:A32"/>
    <mergeCell ref="A34:A37"/>
    <mergeCell ref="A20:A22"/>
    <mergeCell ref="A23:A25"/>
    <mergeCell ref="A26:A27"/>
    <mergeCell ref="A28:A29"/>
    <mergeCell ref="C28:G28"/>
    <mergeCell ref="A1:A4"/>
    <mergeCell ref="A5:A8"/>
    <mergeCell ref="A9:A10"/>
    <mergeCell ref="A11:A12"/>
    <mergeCell ref="A14:A17"/>
    <mergeCell ref="A18:A1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3:A16"/>
  <sheetViews>
    <sheetView zoomScalePageLayoutView="0" workbookViewId="0" topLeftCell="A1">
      <selection activeCell="A13" sqref="A13"/>
    </sheetView>
  </sheetViews>
  <sheetFormatPr defaultColWidth="11.421875" defaultRowHeight="15"/>
  <cols>
    <col min="1" max="1" width="37.00390625" style="0" bestFit="1" customWidth="1"/>
  </cols>
  <sheetData>
    <row r="12" ht="4.5" customHeight="1"/>
    <row r="13" ht="15">
      <c r="A13" s="177" t="s">
        <v>296</v>
      </c>
    </row>
    <row r="14" ht="24" customHeight="1">
      <c r="A14" s="177" t="s">
        <v>295</v>
      </c>
    </row>
    <row r="15" ht="29.25" customHeight="1">
      <c r="A15" s="176" t="s">
        <v>294</v>
      </c>
    </row>
    <row r="16" ht="33" customHeight="1">
      <c r="A16" s="175" t="s">
        <v>293</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11.42187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linam</cp:lastModifiedBy>
  <cp:lastPrinted>2013-03-22T20:14:05Z</cp:lastPrinted>
  <dcterms:created xsi:type="dcterms:W3CDTF">2009-10-06T19:46:28Z</dcterms:created>
  <dcterms:modified xsi:type="dcterms:W3CDTF">2013-03-22T20:15:05Z</dcterms:modified>
  <cp:category/>
  <cp:version/>
  <cp:contentType/>
  <cp:contentStatus/>
</cp:coreProperties>
</file>